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60" tabRatio="713" activeTab="0"/>
  </bookViews>
  <sheets>
    <sheet name="Geld" sheetId="1" r:id="rId1"/>
    <sheet name="Spielplan" sheetId="2" r:id="rId2"/>
    <sheet name="Gesamt" sheetId="3" r:id="rId3"/>
    <sheet name="Bonus" sheetId="4" r:id="rId4"/>
    <sheet name="Abrechnung nach EM" sheetId="5" r:id="rId5"/>
    <sheet name="GrA" sheetId="6" r:id="rId6"/>
    <sheet name="GrB" sheetId="7" r:id="rId7"/>
    <sheet name="GrC" sheetId="8" r:id="rId8"/>
    <sheet name="GrD" sheetId="9" r:id="rId9"/>
    <sheet name="GrE" sheetId="10" r:id="rId10"/>
    <sheet name="GrF" sheetId="11" r:id="rId11"/>
    <sheet name="Vorrunde" sheetId="12" r:id="rId12"/>
    <sheet name="AF" sheetId="13" r:id="rId13"/>
    <sheet name="VF-F" sheetId="14" r:id="rId1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<sst xmlns="http://schemas.openxmlformats.org/spreadsheetml/2006/main" count="1380" uniqueCount="376">
  <si>
    <t>Summe</t>
  </si>
  <si>
    <t>Gr.A</t>
  </si>
  <si>
    <t>Gr.B</t>
  </si>
  <si>
    <t>Gr.C</t>
  </si>
  <si>
    <t>Gr.D</t>
  </si>
  <si>
    <t>Gr.E</t>
  </si>
  <si>
    <t>Gr.F</t>
  </si>
  <si>
    <t>AF</t>
  </si>
  <si>
    <t>VF-F</t>
  </si>
  <si>
    <t>1.Pl</t>
  </si>
  <si>
    <t>Bonus</t>
  </si>
  <si>
    <t>Gesamt</t>
  </si>
  <si>
    <t>Modus</t>
  </si>
  <si>
    <t>Name</t>
  </si>
  <si>
    <t>TipperID</t>
  </si>
  <si>
    <t>1AF</t>
  </si>
  <si>
    <t>2VF</t>
  </si>
  <si>
    <t>3HF</t>
  </si>
  <si>
    <t>4FI</t>
  </si>
  <si>
    <t>5EM</t>
  </si>
  <si>
    <t>Gajus</t>
  </si>
  <si>
    <t>Heiler</t>
  </si>
  <si>
    <t>KaiB</t>
  </si>
  <si>
    <t>KerstinLu</t>
  </si>
  <si>
    <t>Nobb</t>
  </si>
  <si>
    <t>Wagner-T</t>
  </si>
  <si>
    <t>TUR - ITA</t>
  </si>
  <si>
    <t>WAL - CH</t>
  </si>
  <si>
    <t>TUR - WAL</t>
  </si>
  <si>
    <t>ITA - CH</t>
  </si>
  <si>
    <t>ITA - WAL</t>
  </si>
  <si>
    <t>CH - TUR</t>
  </si>
  <si>
    <t>DEN - FIN</t>
  </si>
  <si>
    <t>BEL - RUS</t>
  </si>
  <si>
    <t>FIN - RUS</t>
  </si>
  <si>
    <t>DEN - BEL</t>
  </si>
  <si>
    <t>RUS - DEN</t>
  </si>
  <si>
    <t>FIN - BEL</t>
  </si>
  <si>
    <t>AUT - MKD</t>
  </si>
  <si>
    <t>NIE - UKR</t>
  </si>
  <si>
    <t>UKR - MKD</t>
  </si>
  <si>
    <t>NIE - AUT</t>
  </si>
  <si>
    <t>UKR - AUT</t>
  </si>
  <si>
    <t>MKD - NIE</t>
  </si>
  <si>
    <t>ENG - KRO</t>
  </si>
  <si>
    <t>ENG - SCO</t>
  </si>
  <si>
    <t>KRO - SCO</t>
  </si>
  <si>
    <t>POL - SVK</t>
  </si>
  <si>
    <t>SPA - SWE</t>
  </si>
  <si>
    <t>SWE - SVK</t>
  </si>
  <si>
    <t>SPA - POL</t>
  </si>
  <si>
    <t>SVK - SPA</t>
  </si>
  <si>
    <t>SWE - POL</t>
  </si>
  <si>
    <t>HUN - POR</t>
  </si>
  <si>
    <t>FRA - DEU</t>
  </si>
  <si>
    <t>HUN - FRA</t>
  </si>
  <si>
    <t>POR - DEU</t>
  </si>
  <si>
    <t>POR - FRA</t>
  </si>
  <si>
    <t>DEU - HUN</t>
  </si>
  <si>
    <t>FF-Faltin</t>
  </si>
  <si>
    <t>Rich</t>
  </si>
  <si>
    <t>KrohnJ</t>
  </si>
  <si>
    <t>Hempe</t>
  </si>
  <si>
    <t>Wurm</t>
  </si>
  <si>
    <t>Kautzinho</t>
  </si>
  <si>
    <t>Hulk</t>
  </si>
  <si>
    <t>Kurney</t>
  </si>
  <si>
    <t>Timm</t>
  </si>
  <si>
    <t>Eilers</t>
  </si>
  <si>
    <t>TorstenKrause</t>
  </si>
  <si>
    <t>morla666</t>
  </si>
  <si>
    <t>HerrRabe</t>
  </si>
  <si>
    <t>Meggi</t>
  </si>
  <si>
    <t>AndreasG</t>
  </si>
  <si>
    <t>ThomasK</t>
  </si>
  <si>
    <t>Trinkmann</t>
  </si>
  <si>
    <t>SuperOsna</t>
  </si>
  <si>
    <t>Jogis_12te</t>
  </si>
  <si>
    <t>Lutti</t>
  </si>
  <si>
    <t>OlliMeitscg</t>
  </si>
  <si>
    <t>Pape</t>
  </si>
  <si>
    <t>Volker223</t>
  </si>
  <si>
    <t>OldieLutti</t>
  </si>
  <si>
    <t>LarsStindl</t>
  </si>
  <si>
    <t>Clueless</t>
  </si>
  <si>
    <t>ITA TUR BEL DNK ENG HRV NLD AUT DEU FRA PRT POL ESP SWE UKR CHE</t>
  </si>
  <si>
    <t>DNK ITA NLD BEL HRV FRA DEU ESP</t>
  </si>
  <si>
    <t>FRA BEL DEU DNK</t>
  </si>
  <si>
    <t>BEL DEU</t>
  </si>
  <si>
    <t>BEL</t>
  </si>
  <si>
    <t>FRA RUS HRV POL BEL ITA AUT NLD SWE CHE DNK ESP MKD ENG PRT DEU</t>
  </si>
  <si>
    <t>FRA ITA HRV DEU DNK NLD ESP PRT</t>
  </si>
  <si>
    <t>FRA ITA NLD ESP</t>
  </si>
  <si>
    <t>ESP FRA</t>
  </si>
  <si>
    <t>ESP</t>
  </si>
  <si>
    <t>DEU AUT HRV POL BEL TUR CHE UKR NLD PRT ITA RUS ESP DNK ENG FRA</t>
  </si>
  <si>
    <t>BEL ENG POL PRT RUS FRA HRV ESP</t>
  </si>
  <si>
    <t>BEL DEU ESP NLD</t>
  </si>
  <si>
    <t>DEU</t>
  </si>
  <si>
    <t>DEU ENG ESP BEL CHE DNK NLD PRT ITA AUT RUS SVK CZE SWE FRA WAL</t>
  </si>
  <si>
    <t>FRA CZE SVK ITA PRT DNK ESP DEU</t>
  </si>
  <si>
    <t>FRA ITA PRT ESP</t>
  </si>
  <si>
    <t>FRA ESP</t>
  </si>
  <si>
    <t>FRA</t>
  </si>
  <si>
    <t>BEL DEU DNK ENG FRA ITA HRV NLD POL PRT RUS CHE ESP TUR UKR AUT</t>
  </si>
  <si>
    <t>BEL ENG FRA ITA NLD PRT ESP TUR</t>
  </si>
  <si>
    <t>BEL ENG FRA ITA</t>
  </si>
  <si>
    <t>FRA ITA</t>
  </si>
  <si>
    <t>ITA</t>
  </si>
  <si>
    <t>BEL DEU FRA ITA POL PRT CHE ESP</t>
  </si>
  <si>
    <t>BEL FRA PRT ESP</t>
  </si>
  <si>
    <t>DEU CHE HRV POL BEL SWE ITA AUT NLD PRT TUR DNK ESP RUS ENG FRA</t>
  </si>
  <si>
    <t>ESP ENG DNK NLD BEL ITA DEU HRV</t>
  </si>
  <si>
    <t>BEL DEU ENG NLD</t>
  </si>
  <si>
    <t>BEL ENG</t>
  </si>
  <si>
    <t>ENG</t>
  </si>
  <si>
    <t>BEL ENG FRA HRV ITA NLD POL ESP DEU PRT DNK TUR WAL CHE CZE SCO</t>
  </si>
  <si>
    <t>BEL ENG FRA DEU HRV ITA ESP PRT</t>
  </si>
  <si>
    <t>FRA BEL PRT HRV</t>
  </si>
  <si>
    <t>FRA HRV</t>
  </si>
  <si>
    <t>BEL DEU DNK ENG FRA ITA HRV NLD POL PRT SCO CHE ESP TUR UKR AUT</t>
  </si>
  <si>
    <t>BEL ENG FRA ITA NLD SCO ESP TUR</t>
  </si>
  <si>
    <t>ENG FRA ITA NLD</t>
  </si>
  <si>
    <t>ENG FRA</t>
  </si>
  <si>
    <t>FRA RUS HRV POL BEL PRT ITA AUT NLD DNK SWE CHE ESP UKR ENG DEU</t>
  </si>
  <si>
    <t>BEL FRA HRV ITA ESP NLD DNK ENG</t>
  </si>
  <si>
    <t>BEL FRA ENG NLD</t>
  </si>
  <si>
    <t>FRA ENG</t>
  </si>
  <si>
    <t>HRV SWE DEU UKR ITA AUT BEL TUR CHE DNK NLD PRT CZE FRA ESP FIN</t>
  </si>
  <si>
    <t>DEU HRV BEL ITA PRT DNK ESP FRA</t>
  </si>
  <si>
    <t>DEU BEL ESP PRT</t>
  </si>
  <si>
    <t>DEU PRT</t>
  </si>
  <si>
    <t>ITA TUR BEL DNK NLD UKR ENG HRV ESP POL DEU FRA PRT SWE AUT RUS</t>
  </si>
  <si>
    <t>HRV DEU ITA BEL TUR NLD ESP FRA</t>
  </si>
  <si>
    <t>DEU ITA NLD FRA</t>
  </si>
  <si>
    <t>ITA FRA</t>
  </si>
  <si>
    <t>BEL DEU DNK ENG FRA ITA HRV NLD POL PRT SWE CHE ESP TUR UKR AUT</t>
  </si>
  <si>
    <t>BEL DEU DNK FRA ITA HRV NLD ESP</t>
  </si>
  <si>
    <t>BEL FRA NLD ESP</t>
  </si>
  <si>
    <t>POL ESP ENG HRV DNK BEL ITA TUR DEU PRT FRA SCO CZE RUS CHE SWE</t>
  </si>
  <si>
    <t>DEU DNK ENG PRT ESP FRA BEL TUR</t>
  </si>
  <si>
    <t>PRT ESP ENG DEU</t>
  </si>
  <si>
    <t>ENG DEU</t>
  </si>
  <si>
    <t>BEL DNK NLD UKR ITA CHE DEU FRA PRT ENG HRV ESP SWE POL TUR AUT</t>
  </si>
  <si>
    <t>BEL DEU PRT FRA ITA ENG NLD ESP</t>
  </si>
  <si>
    <t>DEU ESP FRA ENG</t>
  </si>
  <si>
    <t>BEL DEU DNK ENG FRA ITA HRV NLD POL PRT RUS SWE CHE ESP CZE AUT</t>
  </si>
  <si>
    <t>BEL ENG FRA ITA NLD SWE CHE ESP</t>
  </si>
  <si>
    <t>BEL DEU ENG FRA ITA NLD POL ESP AUT RUS SWE CHE CZE TUR DNK HRV</t>
  </si>
  <si>
    <t>BEL DEU ENG FRA NLD ESP ITA HRV</t>
  </si>
  <si>
    <t>DEU FRA ESP HRV</t>
  </si>
  <si>
    <t>ITA CHE BEL RUS NLD AUT ENG HRV POL ESP FRA DEU PRT SWE UKR DNK</t>
  </si>
  <si>
    <t>DEU ENG FRA ITA HRV NLD PRT ESP</t>
  </si>
  <si>
    <t>DEU FRA ITA ENG</t>
  </si>
  <si>
    <t>DEU FRA</t>
  </si>
  <si>
    <t>ITA CHE BEL RUS DNK NLD UKR ENG HRV ESP SWE POL FRA DEU TUR CZE</t>
  </si>
  <si>
    <t>DEU SWE BEL UKR NLD DNK ESP ENG</t>
  </si>
  <si>
    <t>DEU UKR ENG NLD</t>
  </si>
  <si>
    <t>DEU ENG</t>
  </si>
  <si>
    <t>FRA RUS HRV POL DNK PRT ITA AUT NLD SWE TUR BEL ESP UKR DEU ENG</t>
  </si>
  <si>
    <t>FIN HRV PRT ITA NLD BEL ESP ENG</t>
  </si>
  <si>
    <t>FRA PRT BEL ENG</t>
  </si>
  <si>
    <t>ESP BEL DEU ENG FRA ITA NLD DNK PRT TUR POL RUS CHE HRV AUT SWE</t>
  </si>
  <si>
    <t>BEL DEU ENG FRA ITA NLD POL ESP</t>
  </si>
  <si>
    <t>ENG FRA ITA ESP</t>
  </si>
  <si>
    <t>ENG ESP</t>
  </si>
  <si>
    <t>BEL DEU DNK ENG FRA ITA HRV NLD POL RUS SWE CHE ESP CZE UKR AUT</t>
  </si>
  <si>
    <t>BEL DNK FRA ESP</t>
  </si>
  <si>
    <t>BEL DEU DNK ENG FRA ITA HRV NLD MKD POL PRT SWE CHE ESP TUR AUT</t>
  </si>
  <si>
    <t>BEL FRA ITA HRV NLD PRT CHE ESP</t>
  </si>
  <si>
    <t>ITA NLD PRT ESP</t>
  </si>
  <si>
    <t>ITA ESP</t>
  </si>
  <si>
    <t>ITA TUR DNK BEL NLD AUT UKR ENG HRV CZE ESP POL SWE DEU FRA CHE</t>
  </si>
  <si>
    <t>DEU POL DNK ITA NLD BEL ESP ENG</t>
  </si>
  <si>
    <t>NLD BEL ESP ENG</t>
  </si>
  <si>
    <t>BEL DEU DNK ENG FRA ITA HRV NLD MKD POL PRT RUS SWE CHE ESP AUT</t>
  </si>
  <si>
    <t>BEL ENG FRA ITA HRV NLD CHE ESP</t>
  </si>
  <si>
    <t>CHE DNK ITA NLD AUT PRT BEL SWE ENG POL DEU TUR HRV FRA ESP SCO</t>
  </si>
  <si>
    <t>DEU ENG FRA ITA BEL CHE PRT ESP</t>
  </si>
  <si>
    <t>DEU FRA ITA PRT</t>
  </si>
  <si>
    <t>BEL DEU ENG FRA ITA HRV NLD POL PRT RUS SWE CHE ESP CZE AUT TUR</t>
  </si>
  <si>
    <t>CHE ITA NLD BEL HRV FRA DEU POL</t>
  </si>
  <si>
    <t>DEU FRA ITA NLD</t>
  </si>
  <si>
    <t>ITA CHE BEL RUS NLD AUT ENG HRV POL ESP DEU FRA DNK PRT SWE CZE</t>
  </si>
  <si>
    <t>DEU FRA ITA ESP POL BEL RUS ENG</t>
  </si>
  <si>
    <t>DEU ENG ITA BEL</t>
  </si>
  <si>
    <t>DEU ITA</t>
  </si>
  <si>
    <t>BEL DEU DNK ENG FRA ITA HRV NLD POL PRT SWE ESP CZE TUR UKR AUT</t>
  </si>
  <si>
    <t>BEL DEU ENG FRA HRV NLD POL ESP</t>
  </si>
  <si>
    <t>BEL DEU ENG FRA</t>
  </si>
  <si>
    <t>BEL DEU DNK ENG FRA ITA NLD POL PRT RUS SCO SWE CHE ESP CZE AUT</t>
  </si>
  <si>
    <t>BEL DEU DNK ENG FRA ITA PRT ESP</t>
  </si>
  <si>
    <t>TUR ITA CHE BEL DNK MKD NLD HRV ENG DEU FRA PRT SWE POL ESP AUT</t>
  </si>
  <si>
    <t>DEU FRA NLD ENG POL DNK BEL MKD</t>
  </si>
  <si>
    <t>DEU FRA ENG BEL</t>
  </si>
  <si>
    <t>DEU FRA SWE ESP ENG HRV NLD UKR BEL DNK ITA CHE PRT POL CZE RUS</t>
  </si>
  <si>
    <t>FRA HRV ITA PRT NLD CHE ESP DEU</t>
  </si>
  <si>
    <t>FRA DEU ITA NLD</t>
  </si>
  <si>
    <t>ITA DEU</t>
  </si>
  <si>
    <t>SCO - CZE</t>
  </si>
  <si>
    <t>KRO - CZE</t>
  </si>
  <si>
    <t>CZE - ENG</t>
  </si>
  <si>
    <t>F</t>
  </si>
  <si>
    <t>A</t>
  </si>
  <si>
    <t>B</t>
  </si>
  <si>
    <t>C</t>
  </si>
  <si>
    <t>D</t>
  </si>
  <si>
    <t>E</t>
  </si>
  <si>
    <t>G</t>
  </si>
  <si>
    <t>H</t>
  </si>
  <si>
    <t>:</t>
  </si>
  <si>
    <t>DNK</t>
  </si>
  <si>
    <t>FIN</t>
  </si>
  <si>
    <t>HRV</t>
  </si>
  <si>
    <t>NLD</t>
  </si>
  <si>
    <t>MKD</t>
  </si>
  <si>
    <t>POL</t>
  </si>
  <si>
    <t>PRT</t>
  </si>
  <si>
    <t>RUS</t>
  </si>
  <si>
    <t>SCO</t>
  </si>
  <si>
    <t>SWE</t>
  </si>
  <si>
    <t>CHE</t>
  </si>
  <si>
    <t>SVK</t>
  </si>
  <si>
    <t>CZE</t>
  </si>
  <si>
    <t>TUR</t>
  </si>
  <si>
    <t>UKR</t>
  </si>
  <si>
    <t>HUN</t>
  </si>
  <si>
    <t>WAL</t>
  </si>
  <si>
    <t>AUT</t>
  </si>
  <si>
    <t>FI</t>
  </si>
  <si>
    <t>HF</t>
  </si>
  <si>
    <t>VF</t>
  </si>
  <si>
    <t>VOR</t>
  </si>
  <si>
    <t>EM</t>
  </si>
  <si>
    <t>E-Mail</t>
  </si>
  <si>
    <t>Mitglied seit</t>
  </si>
  <si>
    <t>Punkte</t>
  </si>
  <si>
    <t>Position</t>
  </si>
  <si>
    <t>andreas.grunwald@reifen-derbogen.de</t>
  </si>
  <si>
    <t>2021-05-25-12-55-21-+0200</t>
  </si>
  <si>
    <t>bjoern.geidel@leonteq.com</t>
  </si>
  <si>
    <t>2021-05-31-08-12-49-+0200</t>
  </si>
  <si>
    <t>volker.eilers@db.com</t>
  </si>
  <si>
    <t>2021-05-25-11-09-04-+0200</t>
  </si>
  <si>
    <t>faltinfrank@web.de</t>
  </si>
  <si>
    <t>2021-05-25-15-16-58-+0200</t>
  </si>
  <si>
    <t>rogergajus@gmx.de</t>
  </si>
  <si>
    <t>2021-05-17-15-47-15-+0200</t>
  </si>
  <si>
    <t>thomaswagnersulzbach@gmx.de</t>
  </si>
  <si>
    <t>2021-05-17-18-17-51-+0200</t>
  </si>
  <si>
    <t>hempe.marc@gmx.de</t>
  </si>
  <si>
    <t>2021-05-27-11-14-41-+0200</t>
  </si>
  <si>
    <t>michael@rabe-hannover.de</t>
  </si>
  <si>
    <t>2021-05-25-15-01-51-+0200</t>
  </si>
  <si>
    <t>ricky2211@gmx.de</t>
  </si>
  <si>
    <t>2021-05-26-17-53-47-+0200</t>
  </si>
  <si>
    <t>dujabadl@web.de</t>
  </si>
  <si>
    <t>2021-05-25-21-38-16-+0200</t>
  </si>
  <si>
    <t>kai-labratriever@gmx.de</t>
  </si>
  <si>
    <t>2021-05-17-19-03-28-+0200</t>
  </si>
  <si>
    <t>kautz_mail@t-online.de</t>
  </si>
  <si>
    <t>2021-05-21-15-00-05-+0200</t>
  </si>
  <si>
    <t>kerstin.lutterbeck@web.de</t>
  </si>
  <si>
    <t>2021-05-17-13-38-56-+0200</t>
  </si>
  <si>
    <t>jpkrohn@gmail.com</t>
  </si>
  <si>
    <t>2021-05-21-22-51-48-+0200</t>
  </si>
  <si>
    <t>m.kurney@web.de</t>
  </si>
  <si>
    <t>2021-05-20-14-06-32-+0200</t>
  </si>
  <si>
    <t>2.vonrechts@gmx.net</t>
  </si>
  <si>
    <t>2021-05-27-18-00-28-+0200</t>
  </si>
  <si>
    <t>juergen.lutterbeck@web.de</t>
  </si>
  <si>
    <t>2021-05-25-10-59-56-+0200</t>
  </si>
  <si>
    <t>stramski@aol.com</t>
  </si>
  <si>
    <t>2021-05-25-22-36-11-+0200</t>
  </si>
  <si>
    <t>andre.bowitz@web.de</t>
  </si>
  <si>
    <t>2021-05-25-11-35-03-+0200</t>
  </si>
  <si>
    <t>ripplen@gmail.com</t>
  </si>
  <si>
    <t>2021-05-17-16-49-00-+0200</t>
  </si>
  <si>
    <t>rainer.lutterbeck@gmx.de</t>
  </si>
  <si>
    <t>2021-05-26-20-02-09-+0200</t>
  </si>
  <si>
    <t>meitsch63@gmail.com</t>
  </si>
  <si>
    <t>2021-05-25-12-16-21-+0200</t>
  </si>
  <si>
    <t>papkovic@web.de</t>
  </si>
  <si>
    <t>2021-05-25-10-40-45-+0200</t>
  </si>
  <si>
    <t>richieschneider@icloud.com</t>
  </si>
  <si>
    <t>2021-05-23-23-54-58-+0200</t>
  </si>
  <si>
    <t>achim.klinke@provinzial.de</t>
  </si>
  <si>
    <t>2021-05-25-12-52-17-+0200</t>
  </si>
  <si>
    <t>tkrueger77@t-online.de</t>
  </si>
  <si>
    <t>2021-05-25-10-44-00-+0200</t>
  </si>
  <si>
    <t>tsrjm@web.de</t>
  </si>
  <si>
    <t>2021-05-23-23-57-36-+0200</t>
  </si>
  <si>
    <t>t.krause@maxxis.de</t>
  </si>
  <si>
    <t>2021-05-25-12-35-04-+0200</t>
  </si>
  <si>
    <t>t-man@gmx.net</t>
  </si>
  <si>
    <t>2021-05-31-08-49-55-+0200</t>
  </si>
  <si>
    <t>volker.habermaas@gmx.de</t>
  </si>
  <si>
    <t>2021-05-25-13-04-48-+0200</t>
  </si>
  <si>
    <t>bulitipp-w@gnermail.de</t>
  </si>
  <si>
    <t>2021-05-10-11-45-49-+0200</t>
  </si>
  <si>
    <t>wurscht10@web.de</t>
  </si>
  <si>
    <t>2021-05-25-19-11-29-+0200</t>
  </si>
  <si>
    <t>Rest</t>
  </si>
  <si>
    <t>-</t>
  </si>
  <si>
    <t>Übertrag aus
2019/20</t>
  </si>
  <si>
    <t>sonst. 
vor Saison</t>
  </si>
  <si>
    <t>ÜW 
Sommer
2020</t>
  </si>
  <si>
    <t>ÜW
Winter
2020/21</t>
  </si>
  <si>
    <t>G&amp;V
Saison</t>
  </si>
  <si>
    <t>EM
2021
Einsatz</t>
  </si>
  <si>
    <t>ÜW
Juni
2021</t>
  </si>
  <si>
    <t>Saldo</t>
  </si>
  <si>
    <t>Annika99</t>
  </si>
  <si>
    <t>AntiGE</t>
  </si>
  <si>
    <t>Arndt1972</t>
  </si>
  <si>
    <t>Carlucci</t>
  </si>
  <si>
    <t>Geidel</t>
  </si>
  <si>
    <t>HabermaasV</t>
  </si>
  <si>
    <t>Harder</t>
  </si>
  <si>
    <t>Holle</t>
  </si>
  <si>
    <t>Ingo.Oostendorp</t>
  </si>
  <si>
    <t>Jahn</t>
  </si>
  <si>
    <t>KerstinLutti</t>
  </si>
  <si>
    <t>Kleinow</t>
  </si>
  <si>
    <t>KrohnM</t>
  </si>
  <si>
    <t>Libbi1860</t>
  </si>
  <si>
    <t>LutterbeckIng</t>
  </si>
  <si>
    <t>LutterbeckJ</t>
  </si>
  <si>
    <t>LutterbeckR</t>
  </si>
  <si>
    <t>LutzLutterbeck</t>
  </si>
  <si>
    <t>Machemehl</t>
  </si>
  <si>
    <t>Malte 1900</t>
  </si>
  <si>
    <t>Mama_Juana</t>
  </si>
  <si>
    <t>MartinPape</t>
  </si>
  <si>
    <t>MattheusH</t>
  </si>
  <si>
    <t>Meister</t>
  </si>
  <si>
    <t>murattopuz</t>
  </si>
  <si>
    <t>Ohligschlaeger</t>
  </si>
  <si>
    <t>OlliMeitsch63</t>
  </si>
  <si>
    <t>PeterRuth</t>
  </si>
  <si>
    <t>Pfeiff</t>
  </si>
  <si>
    <t>S.Lutterbeck / JoSa</t>
  </si>
  <si>
    <t>Schubert_M</t>
  </si>
  <si>
    <t>Schubert-T</t>
  </si>
  <si>
    <t>StephanThulke</t>
  </si>
  <si>
    <t>Szustakiewicz</t>
  </si>
  <si>
    <t>Winter</t>
  </si>
  <si>
    <t>Gewinn
EM</t>
  </si>
  <si>
    <t>sonst.
nach
EM</t>
  </si>
  <si>
    <t>sonst. 
nach 
Saison</t>
  </si>
  <si>
    <t>ÜW
Juli
2021</t>
  </si>
  <si>
    <t>Einsatz
2021/22
vor EM</t>
  </si>
  <si>
    <t>Einsatz
2021/22
nach EM</t>
  </si>
  <si>
    <t>WAL - DEN</t>
  </si>
  <si>
    <t>ITA - AUT</t>
  </si>
  <si>
    <t>NIE - CZE</t>
  </si>
  <si>
    <t>BEL - POR</t>
  </si>
  <si>
    <t>KRO - SPA</t>
  </si>
  <si>
    <t>FRA - CH</t>
  </si>
  <si>
    <t>ENG - DEU</t>
  </si>
  <si>
    <t>SWE - UKR</t>
  </si>
  <si>
    <t>Ausgetreten</t>
  </si>
  <si>
    <t>Vorrunde</t>
  </si>
  <si>
    <t>HF-F</t>
  </si>
  <si>
    <t>Neu</t>
  </si>
  <si>
    <t>CH - SPA</t>
  </si>
  <si>
    <t>BEL - ITA</t>
  </si>
  <si>
    <t>CZE - DEN</t>
  </si>
  <si>
    <t>UKR - ENG</t>
  </si>
  <si>
    <t>ITA - SPA</t>
  </si>
  <si>
    <t>ENG - DEN</t>
  </si>
  <si>
    <t>ITA - ENG</t>
  </si>
  <si>
    <t>Pos</t>
  </si>
  <si>
    <t>GR</t>
  </si>
  <si>
    <t>Ac</t>
  </si>
  <si>
    <t>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</si>
</sst>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.45"/>
      <color indexed="63"/>
      <name val="Arial"/>
      <family val="2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  <font>
      <sz val="11"/>
      <color theme="0" tint="-0.4999699890613556"/>
      <name val="Calibri"/>
      <family val="2"/>
    </font>
    <font>
      <sz val="11"/>
      <color theme="4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10.45"/>
      <color rgb="FF333333"/>
      <name val="Arial"/>
      <family val="2"/>
    </font>
    <font>
      <sz val="11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DDDDDD"/>
      </top>
      <bottom style="medium">
        <color rgb="FFDDDDD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/>
    </xf>
    <xf numFmtId="164" fontId="0" fillId="13" borderId="0" xfId="0" applyNumberFormat="1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4" fontId="5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 horizontal="center" vertical="top" wrapText="1"/>
    </xf>
    <xf numFmtId="2" fontId="0" fillId="0" borderId="0" xfId="0" applyNumberFormat="1" applyAlignment="1">
      <alignment/>
    </xf>
    <xf numFmtId="0" fontId="0" fillId="9" borderId="0" xfId="0" applyFill="1" applyAlignment="1">
      <alignment/>
    </xf>
    <xf numFmtId="0" fontId="41" fillId="0" borderId="0" xfId="0" applyFont="1" applyAlignment="1">
      <alignment/>
    </xf>
    <xf numFmtId="0" fontId="0" fillId="35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48" fillId="36" borderId="0" xfId="0" applyFont="1" applyFill="1" applyAlignment="1">
      <alignment horizontal="left" wrapText="1"/>
    </xf>
    <xf numFmtId="0" fontId="33" fillId="36" borderId="0" xfId="47" applyFill="1" applyAlignment="1">
      <alignment horizontal="left" wrapText="1"/>
    </xf>
    <xf numFmtId="0" fontId="49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fill>
        <patternFill>
          <bgColor theme="9" tint="0.5999600291252136"/>
        </patternFill>
      </fill>
    </dxf>
    <dxf>
      <font>
        <color rgb="FF00B050"/>
      </font>
      <fill>
        <patternFill>
          <bgColor theme="9" tint="0.5999600291252136"/>
        </patternFill>
      </fill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cktipp.de/emtipp-wagner/tippuebersicht?spieltagIndex=1&amp;wertung=einzelwertung" TargetMode="External" /><Relationship Id="rId2" Type="http://schemas.openxmlformats.org/officeDocument/2006/relationships/hyperlink" Target="https://www.kicktipp.de/emtipp-wagner/tippuebersicht?spieltagIndex=2&amp;wertung=einzelwertung" TargetMode="External" /><Relationship Id="rId3" Type="http://schemas.openxmlformats.org/officeDocument/2006/relationships/hyperlink" Target="https://www.kicktipp.de/emtipp-wagner/tippuebersicht?spieltagIndex=3&amp;wertung=einzelwertung" TargetMode="External" /><Relationship Id="rId4" Type="http://schemas.openxmlformats.org/officeDocument/2006/relationships/hyperlink" Target="https://www.kicktipp.de/emtipp-wagner/tippuebersicht?spieltagIndex=4&amp;wertung=einzelwertung" TargetMode="External" /><Relationship Id="rId5" Type="http://schemas.openxmlformats.org/officeDocument/2006/relationships/hyperlink" Target="https://www.kicktipp.de/emtipp-wagner/tippuebersicht?spieltagIndex=5&amp;wertung=einzelwertung" TargetMode="External" /><Relationship Id="rId6" Type="http://schemas.openxmlformats.org/officeDocument/2006/relationships/hyperlink" Target="https://www.kicktipp.de/emtipp-wagner/tippuebersicht?spieltagIndex=6&amp;wertung=einzelwertung" TargetMode="External" /><Relationship Id="rId7" Type="http://schemas.openxmlformats.org/officeDocument/2006/relationships/hyperlink" Target="https://www.kicktipp.de/emtipp-wagner/tippuebersicht?spieltagIndex=7&amp;wertung=einzelwertung" TargetMode="External" /><Relationship Id="rId8" Type="http://schemas.openxmlformats.org/officeDocument/2006/relationships/hyperlink" Target="https://www.kicktipp.de/emtipp-wagner/tippuebersicht?spieltagIndex=8&amp;wertung=einzelwertung" TargetMode="External" /><Relationship Id="rId9" Type="http://schemas.openxmlformats.org/officeDocument/2006/relationships/hyperlink" Target="https://www.kicktipp.de/emtipp-wagner/tippuebersicht?bonus=true&amp;wertung=einzelwertung" TargetMode="External" /><Relationship Id="rId10" Type="http://schemas.openxmlformats.org/officeDocument/2006/relationships/hyperlink" Target="https://www.kicktipp.de/emtipp-wagner/gesamtuebersicht?&amp;sortBy=siege" TargetMode="External" /><Relationship Id="rId11" Type="http://schemas.openxmlformats.org/officeDocument/2006/relationships/hyperlink" Target="https://www.kicktipp.de/emtipp-wagner/gesamtuebersicht?&amp;sortBy=gesamtpunkte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0.8515625" defaultRowHeight="15"/>
  <cols>
    <col min="1" max="1" width="13.7109375" style="4" bestFit="1" customWidth="1"/>
    <col min="2" max="2" width="7.7109375" style="4" bestFit="1" customWidth="1"/>
    <col min="3" max="11" width="6.00390625" style="4" bestFit="1" customWidth="1"/>
    <col min="12" max="12" width="6.421875" style="4" bestFit="1" customWidth="1"/>
    <col min="13" max="13" width="7.7109375" style="4" bestFit="1" customWidth="1"/>
    <col min="14" max="14" width="7.00390625" style="4" bestFit="1" customWidth="1"/>
    <col min="15" max="16384" width="10.8515625" style="4" customWidth="1"/>
  </cols>
  <sheetData>
    <row r="1" spans="2:14" s="3" customFormat="1" ht="15">
      <c r="B1" s="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</row>
    <row r="2" spans="1:15" ht="15">
      <c r="A2" s="4" t="s">
        <v>73</v>
      </c>
      <c r="B2" s="4">
        <f aca="true" t="shared" si="0" ref="B2:B34">SUM(C2:N2)</f>
        <v>25</v>
      </c>
      <c r="F2" s="4">
        <v>25</v>
      </c>
      <c r="O2" s="4">
        <f>B2-25</f>
        <v>0</v>
      </c>
    </row>
    <row r="3" spans="1:15" ht="15">
      <c r="A3" s="4" t="s">
        <v>84</v>
      </c>
      <c r="B3" s="4">
        <f t="shared" si="0"/>
        <v>50</v>
      </c>
      <c r="E3" s="4">
        <v>25</v>
      </c>
      <c r="K3" s="4">
        <v>10</v>
      </c>
      <c r="N3" s="4">
        <v>15</v>
      </c>
      <c r="O3" s="4">
        <f aca="true" t="shared" si="1" ref="O3:O34">B3-25</f>
        <v>25</v>
      </c>
    </row>
    <row r="4" spans="1:15" ht="15">
      <c r="A4" s="4" t="s">
        <v>68</v>
      </c>
      <c r="B4" s="4">
        <f t="shared" si="0"/>
        <v>35</v>
      </c>
      <c r="L4" s="4">
        <v>35</v>
      </c>
      <c r="O4" s="4">
        <f t="shared" si="1"/>
        <v>10</v>
      </c>
    </row>
    <row r="5" spans="1:15" ht="15">
      <c r="A5" s="5" t="s">
        <v>59</v>
      </c>
      <c r="B5" s="4">
        <f t="shared" si="0"/>
        <v>18.33</v>
      </c>
      <c r="E5" s="4">
        <v>3.33</v>
      </c>
      <c r="K5" s="4">
        <v>10</v>
      </c>
      <c r="N5" s="4">
        <v>5</v>
      </c>
      <c r="O5" s="4">
        <f t="shared" si="1"/>
        <v>-6.670000000000002</v>
      </c>
    </row>
    <row r="6" spans="1:15" ht="15">
      <c r="A6" s="4" t="s">
        <v>20</v>
      </c>
      <c r="B6" s="4">
        <f t="shared" si="0"/>
        <v>8.33</v>
      </c>
      <c r="C6" s="4">
        <v>8.33</v>
      </c>
      <c r="O6" s="4">
        <f t="shared" si="1"/>
        <v>-16.67</v>
      </c>
    </row>
    <row r="7" spans="1:15" ht="15">
      <c r="A7" s="4" t="s">
        <v>21</v>
      </c>
      <c r="B7" s="4">
        <f t="shared" si="0"/>
        <v>20</v>
      </c>
      <c r="D7" s="4">
        <v>10</v>
      </c>
      <c r="K7" s="4">
        <v>10</v>
      </c>
      <c r="O7" s="4">
        <f t="shared" si="1"/>
        <v>-5</v>
      </c>
    </row>
    <row r="8" spans="1:15" ht="15">
      <c r="A8" s="4" t="s">
        <v>62</v>
      </c>
      <c r="B8" s="4">
        <f t="shared" si="0"/>
        <v>40</v>
      </c>
      <c r="I8" s="4">
        <v>15</v>
      </c>
      <c r="J8" s="4">
        <v>25</v>
      </c>
      <c r="O8" s="4">
        <f t="shared" si="1"/>
        <v>15</v>
      </c>
    </row>
    <row r="9" spans="1:15" ht="15">
      <c r="A9" s="4" t="s">
        <v>71</v>
      </c>
      <c r="B9" s="4">
        <f t="shared" si="0"/>
        <v>37.5</v>
      </c>
      <c r="F9" s="4">
        <v>12.5</v>
      </c>
      <c r="M9" s="4">
        <v>25</v>
      </c>
      <c r="O9" s="4">
        <f t="shared" si="1"/>
        <v>12.5</v>
      </c>
    </row>
    <row r="10" spans="1:15" ht="15">
      <c r="A10" s="4" t="s">
        <v>65</v>
      </c>
      <c r="B10" s="4">
        <f t="shared" si="0"/>
        <v>116.25</v>
      </c>
      <c r="H10" s="4">
        <v>6.25</v>
      </c>
      <c r="K10" s="4">
        <v>10</v>
      </c>
      <c r="L10" s="4">
        <v>35</v>
      </c>
      <c r="M10" s="4">
        <v>25</v>
      </c>
      <c r="N10" s="4">
        <v>40</v>
      </c>
      <c r="O10" s="4">
        <f t="shared" si="1"/>
        <v>91.25</v>
      </c>
    </row>
    <row r="11" spans="1:15" ht="15">
      <c r="A11" s="4" t="s">
        <v>77</v>
      </c>
      <c r="B11" s="4">
        <f t="shared" si="0"/>
        <v>16.66</v>
      </c>
      <c r="C11" s="4">
        <v>8.33</v>
      </c>
      <c r="G11" s="4">
        <v>8.33</v>
      </c>
      <c r="O11" s="4">
        <f t="shared" si="1"/>
        <v>-8.34</v>
      </c>
    </row>
    <row r="12" spans="1:15" ht="15">
      <c r="A12" s="4" t="s">
        <v>22</v>
      </c>
      <c r="B12" s="4">
        <f t="shared" si="0"/>
        <v>6.25</v>
      </c>
      <c r="H12" s="4">
        <v>6.25</v>
      </c>
      <c r="O12" s="4">
        <f t="shared" si="1"/>
        <v>-18.75</v>
      </c>
    </row>
    <row r="13" spans="1:15" ht="15">
      <c r="A13" s="4" t="s">
        <v>64</v>
      </c>
      <c r="B13" s="4">
        <f t="shared" si="0"/>
        <v>15</v>
      </c>
      <c r="E13" s="4">
        <v>15</v>
      </c>
      <c r="O13" s="4">
        <f t="shared" si="1"/>
        <v>-10</v>
      </c>
    </row>
    <row r="14" spans="1:15" ht="15">
      <c r="A14" s="4" t="s">
        <v>23</v>
      </c>
      <c r="B14" s="4">
        <f t="shared" si="0"/>
        <v>0</v>
      </c>
      <c r="O14" s="4">
        <f t="shared" si="1"/>
        <v>-25</v>
      </c>
    </row>
    <row r="15" spans="1:15" ht="15">
      <c r="A15" s="4" t="s">
        <v>61</v>
      </c>
      <c r="B15" s="4">
        <f t="shared" si="0"/>
        <v>0</v>
      </c>
      <c r="O15" s="4">
        <f t="shared" si="1"/>
        <v>-25</v>
      </c>
    </row>
    <row r="16" spans="1:15" ht="15">
      <c r="A16" s="4" t="s">
        <v>66</v>
      </c>
      <c r="B16" s="4">
        <f t="shared" si="0"/>
        <v>0</v>
      </c>
      <c r="O16" s="4">
        <f t="shared" si="1"/>
        <v>-25</v>
      </c>
    </row>
    <row r="17" spans="1:15" ht="15">
      <c r="A17" s="4" t="s">
        <v>83</v>
      </c>
      <c r="B17" s="4">
        <f t="shared" si="0"/>
        <v>56.66</v>
      </c>
      <c r="C17" s="4">
        <v>8.33</v>
      </c>
      <c r="E17" s="4">
        <v>3.33</v>
      </c>
      <c r="I17" s="4">
        <v>5</v>
      </c>
      <c r="M17" s="4">
        <v>40</v>
      </c>
      <c r="O17" s="4">
        <f t="shared" si="1"/>
        <v>31.659999999999997</v>
      </c>
    </row>
    <row r="18" spans="1:15" ht="15">
      <c r="A18" s="5" t="s">
        <v>78</v>
      </c>
      <c r="B18" s="4">
        <f t="shared" si="0"/>
        <v>42.5</v>
      </c>
      <c r="J18" s="4">
        <v>12.5</v>
      </c>
      <c r="N18" s="4">
        <v>30</v>
      </c>
      <c r="O18" s="4">
        <f t="shared" si="1"/>
        <v>17.5</v>
      </c>
    </row>
    <row r="19" spans="1:15" ht="15">
      <c r="A19" s="4" t="s">
        <v>72</v>
      </c>
      <c r="B19" s="4">
        <f t="shared" si="0"/>
        <v>0</v>
      </c>
      <c r="O19" s="4">
        <f t="shared" si="1"/>
        <v>-25</v>
      </c>
    </row>
    <row r="20" spans="1:15" ht="15">
      <c r="A20" s="4" t="s">
        <v>70</v>
      </c>
      <c r="B20" s="4">
        <f t="shared" si="0"/>
        <v>20</v>
      </c>
      <c r="D20" s="4">
        <v>20</v>
      </c>
      <c r="O20" s="4">
        <f t="shared" si="1"/>
        <v>-5</v>
      </c>
    </row>
    <row r="21" spans="1:15" ht="15">
      <c r="A21" s="4" t="s">
        <v>24</v>
      </c>
      <c r="B21" s="4">
        <f t="shared" si="0"/>
        <v>35</v>
      </c>
      <c r="H21" s="4">
        <v>25</v>
      </c>
      <c r="K21" s="4">
        <v>10</v>
      </c>
      <c r="O21" s="4">
        <f t="shared" si="1"/>
        <v>10</v>
      </c>
    </row>
    <row r="22" spans="1:15" ht="15">
      <c r="A22" s="4" t="s">
        <v>82</v>
      </c>
      <c r="B22" s="4">
        <f t="shared" si="0"/>
        <v>30</v>
      </c>
      <c r="C22" s="4">
        <v>25</v>
      </c>
      <c r="N22" s="4">
        <v>5</v>
      </c>
      <c r="O22" s="4">
        <f t="shared" si="1"/>
        <v>5</v>
      </c>
    </row>
    <row r="23" spans="1:15" ht="15">
      <c r="A23" s="4" t="s">
        <v>79</v>
      </c>
      <c r="B23" s="4">
        <f t="shared" si="0"/>
        <v>43.33</v>
      </c>
      <c r="D23" s="4">
        <v>20</v>
      </c>
      <c r="G23" s="4">
        <v>8.33</v>
      </c>
      <c r="K23" s="4">
        <v>10</v>
      </c>
      <c r="N23" s="4">
        <v>5</v>
      </c>
      <c r="O23" s="4">
        <f t="shared" si="1"/>
        <v>18.33</v>
      </c>
    </row>
    <row r="24" spans="1:15" ht="15">
      <c r="A24" s="4" t="s">
        <v>80</v>
      </c>
      <c r="B24" s="4">
        <f t="shared" si="0"/>
        <v>12.5</v>
      </c>
      <c r="J24" s="4">
        <v>12.5</v>
      </c>
      <c r="O24" s="4">
        <f t="shared" si="1"/>
        <v>-12.5</v>
      </c>
    </row>
    <row r="25" spans="1:15" ht="15">
      <c r="A25" s="5" t="s">
        <v>60</v>
      </c>
      <c r="B25" s="4">
        <f t="shared" si="0"/>
        <v>3.33</v>
      </c>
      <c r="E25" s="4">
        <v>3.33</v>
      </c>
      <c r="O25" s="4">
        <f t="shared" si="1"/>
        <v>-21.67</v>
      </c>
    </row>
    <row r="26" spans="1:15" ht="15">
      <c r="A26" s="4" t="s">
        <v>76</v>
      </c>
      <c r="B26" s="4">
        <f t="shared" si="0"/>
        <v>6.25</v>
      </c>
      <c r="H26" s="4">
        <v>6.25</v>
      </c>
      <c r="O26" s="4">
        <f t="shared" si="1"/>
        <v>-18.75</v>
      </c>
    </row>
    <row r="27" spans="1:15" ht="15">
      <c r="A27" s="4" t="s">
        <v>74</v>
      </c>
      <c r="B27" s="4">
        <f t="shared" si="0"/>
        <v>40</v>
      </c>
      <c r="I27" s="4">
        <v>5</v>
      </c>
      <c r="K27" s="4">
        <v>10</v>
      </c>
      <c r="M27" s="4">
        <v>10</v>
      </c>
      <c r="N27" s="4">
        <v>15</v>
      </c>
      <c r="O27" s="4">
        <f t="shared" si="1"/>
        <v>15</v>
      </c>
    </row>
    <row r="28" spans="1:15" ht="15">
      <c r="A28" s="4" t="s">
        <v>67</v>
      </c>
      <c r="B28" s="4">
        <f t="shared" si="0"/>
        <v>25</v>
      </c>
      <c r="I28" s="4">
        <v>25</v>
      </c>
      <c r="O28" s="4">
        <f t="shared" si="1"/>
        <v>0</v>
      </c>
    </row>
    <row r="29" spans="1:15" ht="15">
      <c r="A29" s="4" t="s">
        <v>69</v>
      </c>
      <c r="B29" s="4">
        <f t="shared" si="0"/>
        <v>6.25</v>
      </c>
      <c r="H29" s="4">
        <v>6.25</v>
      </c>
      <c r="O29" s="4">
        <f t="shared" si="1"/>
        <v>-18.75</v>
      </c>
    </row>
    <row r="30" spans="1:15" ht="15">
      <c r="A30" s="4" t="s">
        <v>75</v>
      </c>
      <c r="B30" s="4">
        <f t="shared" si="0"/>
        <v>25</v>
      </c>
      <c r="G30" s="4">
        <v>25</v>
      </c>
      <c r="O30" s="4">
        <f t="shared" si="1"/>
        <v>0</v>
      </c>
    </row>
    <row r="31" spans="1:15" ht="15">
      <c r="A31" s="4" t="s">
        <v>81</v>
      </c>
      <c r="B31" s="4">
        <f t="shared" si="0"/>
        <v>47.5</v>
      </c>
      <c r="F31" s="4">
        <v>12.5</v>
      </c>
      <c r="K31" s="4">
        <v>10</v>
      </c>
      <c r="L31" s="4">
        <v>20</v>
      </c>
      <c r="N31" s="4">
        <v>5</v>
      </c>
      <c r="O31" s="4">
        <f t="shared" si="1"/>
        <v>22.5</v>
      </c>
    </row>
    <row r="32" spans="1:15" ht="15">
      <c r="A32" s="5" t="s">
        <v>25</v>
      </c>
      <c r="B32" s="4">
        <f t="shared" si="0"/>
        <v>8.33</v>
      </c>
      <c r="G32" s="4">
        <v>8.33</v>
      </c>
      <c r="O32" s="4">
        <f t="shared" si="1"/>
        <v>-16.67</v>
      </c>
    </row>
    <row r="33" spans="1:15" ht="15">
      <c r="A33" s="4" t="s">
        <v>63</v>
      </c>
      <c r="B33" s="4">
        <f>SUM(C33:N33)</f>
        <v>10</v>
      </c>
      <c r="L33" s="4">
        <v>10</v>
      </c>
      <c r="O33" s="4">
        <f t="shared" si="1"/>
        <v>-15</v>
      </c>
    </row>
    <row r="34" spans="1:15" ht="15">
      <c r="A34" s="4" t="s">
        <v>302</v>
      </c>
      <c r="B34" s="4">
        <f t="shared" si="0"/>
        <v>0.03</v>
      </c>
      <c r="C34" s="4">
        <v>0.01</v>
      </c>
      <c r="E34" s="4">
        <v>0.01</v>
      </c>
      <c r="G34" s="4">
        <v>0.01</v>
      </c>
      <c r="O34" s="4">
        <f t="shared" si="1"/>
        <v>-24.97</v>
      </c>
    </row>
    <row r="36" ht="15">
      <c r="A36" s="4">
        <f>SUM(C2:N34)</f>
        <v>800</v>
      </c>
    </row>
    <row r="37" ht="15">
      <c r="A37" s="4">
        <f>SUM(C35:N42)</f>
        <v>0</v>
      </c>
    </row>
    <row r="38" ht="15">
      <c r="A38" s="4">
        <f>SUM(A36:A37)</f>
        <v>800</v>
      </c>
    </row>
  </sheetData>
  <sheetProtection/>
  <conditionalFormatting sqref="B2:B65536">
    <cfRule type="cellIs" priority="1" dxfId="36" operator="greaterThan">
      <formula>0</formula>
    </cfRule>
  </conditionalFormatting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3"/>
  <sheetViews>
    <sheetView zoomScalePageLayoutView="0" workbookViewId="0" topLeftCell="A1">
      <selection activeCell="Y1" sqref="Y1"/>
    </sheetView>
  </sheetViews>
  <sheetFormatPr defaultColWidth="2.7109375" defaultRowHeight="15"/>
  <cols>
    <col min="1" max="8" width="10.8515625" style="0" customWidth="1"/>
    <col min="9" max="12" width="2.7109375" style="0" customWidth="1"/>
    <col min="13" max="16" width="2.00390625" style="0" bestFit="1" customWidth="1"/>
    <col min="17" max="31" width="2.7109375" style="0" customWidth="1"/>
    <col min="32" max="39" width="2.00390625" style="0" bestFit="1" customWidth="1"/>
    <col min="40" max="40" width="2.8515625" style="0" bestFit="1" customWidth="1"/>
  </cols>
  <sheetData>
    <row r="1" spans="1:28" ht="15">
      <c r="A1" t="s">
        <v>13</v>
      </c>
      <c r="B1" t="s">
        <v>14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M1" s="1">
        <v>1</v>
      </c>
      <c r="N1" s="1">
        <v>2</v>
      </c>
      <c r="O1" s="2">
        <v>0</v>
      </c>
      <c r="P1" s="2">
        <v>0</v>
      </c>
      <c r="Q1" s="1">
        <v>1</v>
      </c>
      <c r="R1" s="1">
        <v>0</v>
      </c>
      <c r="S1" s="2">
        <v>1</v>
      </c>
      <c r="T1" s="2">
        <v>1</v>
      </c>
      <c r="U1" s="1">
        <v>0</v>
      </c>
      <c r="V1" s="1">
        <v>5</v>
      </c>
      <c r="W1" s="2">
        <v>3</v>
      </c>
      <c r="X1" s="2">
        <v>2</v>
      </c>
      <c r="Y1" s="1"/>
      <c r="Z1" s="1"/>
      <c r="AA1" s="2"/>
      <c r="AB1" s="2"/>
    </row>
    <row r="2" spans="1:40" ht="15">
      <c r="A2" t="s">
        <v>79</v>
      </c>
      <c r="B2">
        <v>30922360</v>
      </c>
      <c r="C2" s="6">
        <v>0.08333333333333333</v>
      </c>
      <c r="D2" s="6">
        <v>0.12569444444444444</v>
      </c>
      <c r="E2" s="6">
        <v>0.08402777777777777</v>
      </c>
      <c r="F2" s="6">
        <v>0.042361111111111106</v>
      </c>
      <c r="G2" s="6">
        <v>0.043750000000000004</v>
      </c>
      <c r="H2" s="6">
        <v>0.04305555555555556</v>
      </c>
      <c r="M2" s="1">
        <f>_xlfn.IFERROR(IF(C2="","",HOUR(C2)),"")</f>
        <v>2</v>
      </c>
      <c r="N2" s="1">
        <f>_xlfn.IFERROR(IF(C2="","",MINUTE(C2)),"")</f>
        <v>0</v>
      </c>
      <c r="O2" s="2">
        <f>_xlfn.IFERROR(IF(D2="","",HOUR(D2)),"")</f>
        <v>3</v>
      </c>
      <c r="P2" s="2">
        <f>_xlfn.IFERROR(IF(D2="","",MINUTE(D2)),"")</f>
        <v>1</v>
      </c>
      <c r="Q2" s="1">
        <f>_xlfn.IFERROR(IF(E2="","",HOUR(E2)),"")</f>
        <v>2</v>
      </c>
      <c r="R2" s="1">
        <f>_xlfn.IFERROR(IF(E2="","",MINUTE(E2)),"")</f>
        <v>1</v>
      </c>
      <c r="S2" s="2">
        <f>_xlfn.IFERROR(IF(F2="","",HOUR(F2)),"")</f>
        <v>1</v>
      </c>
      <c r="T2" s="2">
        <f>_xlfn.IFERROR(IF(F2="","",MINUTE(F2)),"")</f>
        <v>1</v>
      </c>
      <c r="U2" s="1">
        <f>_xlfn.IFERROR(IF(G2="","",HOUR(G2)),"")</f>
        <v>1</v>
      </c>
      <c r="V2" s="1">
        <f>_xlfn.IFERROR(IF(G2="","",MINUTE(G2)),"")</f>
        <v>3</v>
      </c>
      <c r="W2" s="2">
        <f>_xlfn.IFERROR(IF(H2="","",HOUR(H2)),"")</f>
        <v>1</v>
      </c>
      <c r="X2" s="2">
        <f>_xlfn.IFERROR(IF(H2="","",MINUTE(H2)),"")</f>
        <v>2</v>
      </c>
      <c r="Y2" s="1">
        <f>_xlfn.IFERROR(IF(I2="","",HOUR(I2)),"")</f>
      </c>
      <c r="Z2" s="1">
        <f>_xlfn.IFERROR(IF(I2="","",MINUTE(I2)),"")</f>
      </c>
      <c r="AA2" s="2">
        <f>_xlfn.IFERROR(IF(J2="","",HOUR(J2)),"")</f>
      </c>
      <c r="AB2" s="2">
        <f>_xlfn.IFERROR(IF(J2="","",MINUTE(J2)),"")</f>
      </c>
      <c r="AF2" s="1">
        <f>IF(M$1="",0,IF(M2="",0,IF(AND(M$1=M2,N$1=N2),5,IF(M$1-N$1=M2-N2,4,IF(SIGN(M$1-N$1)=SIGN(M2-N2),3,0)))))</f>
        <v>0</v>
      </c>
      <c r="AG2" s="2">
        <f>IF(O$1="",0,IF(O2="",0,IF(AND(O$1=O2,P$1=P2),5,IF(O$1-P$1=O2-P2,4,IF(SIGN(O$1-P$1)=SIGN(O2-P2),3,0)))))</f>
        <v>0</v>
      </c>
      <c r="AH2" s="1">
        <f>IF(Q$1="",0,IF(Q2="",0,IF(AND(Q$1=Q2,R$1=R2),5,IF(Q$1-R$1=Q2-R2,4,IF(SIGN(Q$1-R$1)=SIGN(Q2-R2),3,0)))))</f>
        <v>4</v>
      </c>
      <c r="AI2" s="2">
        <f>IF(S$1="",0,IF(S2="",0,IF(AND(S$1=S2,T$1=T2),5,IF(S$1-T$1=S2-T2,4,IF(SIGN(S$1-T$1)=SIGN(S2-T2),3,0)))))</f>
        <v>5</v>
      </c>
      <c r="AJ2" s="1">
        <f>IF(U$1="",0,IF(U2="",0,IF(AND(U$1=U2,V$1=V2),5,IF(U$1-V$1=U2-V2,4,IF(SIGN(U$1-V$1)=SIGN(U2-V2),3,0)))))</f>
        <v>3</v>
      </c>
      <c r="AK2" s="2">
        <f>IF(W$1="",0,IF(W2="",0,IF(AND(W$1=W2,X$1=X2),5,IF(W$1-X$1=W2-X2,4,IF(SIGN(W$1-X$1)=SIGN(W2-X2),3,0)))))</f>
        <v>0</v>
      </c>
      <c r="AL2" s="1">
        <f>IF(Y$1="",0,IF(Y2="",0,IF(AND(Y$1=Y2,Z$1=Z2),5,IF(Y$1-Z$1=Y2-Z2,4,IF(SIGN(Y$1-Z$1)=SIGN(Y2-Z2),3,0)))))</f>
        <v>0</v>
      </c>
      <c r="AM2" s="2">
        <f>IF(AA$1="",0,IF(AA2="",0,IF(AND(AA$1=AA2,AB$1=AB2),5,IF(AA$1-AB$1=AA2-AB2,4,IF(SIGN(AA$1-AB$1)=SIGN(AA2-AB2),3,0)))))</f>
        <v>0</v>
      </c>
      <c r="AN2">
        <f>SUM(AF2:AM2)</f>
        <v>12</v>
      </c>
    </row>
    <row r="3" spans="1:40" ht="15">
      <c r="A3" t="s">
        <v>83</v>
      </c>
      <c r="B3">
        <v>31038339</v>
      </c>
      <c r="C3" s="6">
        <v>0.08402777777777777</v>
      </c>
      <c r="D3" s="6">
        <v>0.042361111111111106</v>
      </c>
      <c r="E3" s="6">
        <v>0.08402777777777777</v>
      </c>
      <c r="F3" s="6">
        <v>0.08402777777777777</v>
      </c>
      <c r="G3" s="6">
        <v>0.001388888888888889</v>
      </c>
      <c r="H3" s="6">
        <v>0.042361111111111106</v>
      </c>
      <c r="M3" s="1">
        <f aca="true" t="shared" si="0" ref="M3:M32">_xlfn.IFERROR(IF(C3="","",HOUR(C3)),"")</f>
        <v>2</v>
      </c>
      <c r="N3" s="1">
        <f aca="true" t="shared" si="1" ref="N3:N32">_xlfn.IFERROR(IF(C3="","",MINUTE(C3)),"")</f>
        <v>1</v>
      </c>
      <c r="O3" s="2">
        <f aca="true" t="shared" si="2" ref="O3:O32">_xlfn.IFERROR(IF(D3="","",HOUR(D3)),"")</f>
        <v>1</v>
      </c>
      <c r="P3" s="2">
        <f aca="true" t="shared" si="3" ref="P3:P32">_xlfn.IFERROR(IF(D3="","",MINUTE(D3)),"")</f>
        <v>1</v>
      </c>
      <c r="Q3" s="1">
        <f aca="true" t="shared" si="4" ref="Q3:Q32">_xlfn.IFERROR(IF(E3="","",HOUR(E3)),"")</f>
        <v>2</v>
      </c>
      <c r="R3" s="1">
        <f aca="true" t="shared" si="5" ref="R3:R32">_xlfn.IFERROR(IF(E3="","",MINUTE(E3)),"")</f>
        <v>1</v>
      </c>
      <c r="S3" s="2">
        <f aca="true" t="shared" si="6" ref="S3:S32">_xlfn.IFERROR(IF(F3="","",HOUR(F3)),"")</f>
        <v>2</v>
      </c>
      <c r="T3" s="2">
        <f aca="true" t="shared" si="7" ref="T3:T32">_xlfn.IFERROR(IF(F3="","",MINUTE(F3)),"")</f>
        <v>1</v>
      </c>
      <c r="U3" s="1">
        <f aca="true" t="shared" si="8" ref="U3:U32">_xlfn.IFERROR(IF(G3="","",HOUR(G3)),"")</f>
        <v>0</v>
      </c>
      <c r="V3" s="1">
        <f aca="true" t="shared" si="9" ref="V3:V32">_xlfn.IFERROR(IF(G3="","",MINUTE(G3)),"")</f>
        <v>2</v>
      </c>
      <c r="W3" s="2">
        <f aca="true" t="shared" si="10" ref="W3:W32">_xlfn.IFERROR(IF(H3="","",HOUR(H3)),"")</f>
        <v>1</v>
      </c>
      <c r="X3" s="2">
        <f aca="true" t="shared" si="11" ref="X3:X32">_xlfn.IFERROR(IF(H3="","",MINUTE(H3)),"")</f>
        <v>1</v>
      </c>
      <c r="Y3" s="1">
        <f aca="true" t="shared" si="12" ref="Y3:Y32">_xlfn.IFERROR(IF(I3="","",HOUR(I3)),"")</f>
      </c>
      <c r="Z3" s="1">
        <f aca="true" t="shared" si="13" ref="Z3:Z32">_xlfn.IFERROR(IF(I3="","",MINUTE(I3)),"")</f>
      </c>
      <c r="AA3" s="2">
        <f aca="true" t="shared" si="14" ref="AA3:AA32">_xlfn.IFERROR(IF(J3="","",HOUR(J3)),"")</f>
      </c>
      <c r="AB3" s="2">
        <f aca="true" t="shared" si="15" ref="AB3:AB32">_xlfn.IFERROR(IF(J3="","",MINUTE(J3)),"")</f>
      </c>
      <c r="AF3" s="1">
        <f aca="true" t="shared" si="16" ref="AF3:AF32">IF(M$1="",0,IF(M3="",0,IF(AND(M$1=M3,N$1=N3),5,IF(M$1-N$1=M3-N3,4,IF(SIGN(M$1-N$1)=SIGN(M3-N3),3,0)))))</f>
        <v>0</v>
      </c>
      <c r="AG3" s="2">
        <f aca="true" t="shared" si="17" ref="AG3:AG32">IF(O$1="",0,IF(O3="",0,IF(AND(O$1=O3,P$1=P3),5,IF(O$1-P$1=O3-P3,4,IF(SIGN(O$1-P$1)=SIGN(O3-P3),3,0)))))</f>
        <v>4</v>
      </c>
      <c r="AH3" s="1">
        <f aca="true" t="shared" si="18" ref="AH3:AH32">IF(Q$1="",0,IF(Q3="",0,IF(AND(Q$1=Q3,R$1=R3),5,IF(Q$1-R$1=Q3-R3,4,IF(SIGN(Q$1-R$1)=SIGN(Q3-R3),3,0)))))</f>
        <v>4</v>
      </c>
      <c r="AI3" s="2">
        <f aca="true" t="shared" si="19" ref="AI3:AI32">IF(S$1="",0,IF(S3="",0,IF(AND(S$1=S3,T$1=T3),5,IF(S$1-T$1=S3-T3,4,IF(SIGN(S$1-T$1)=SIGN(S3-T3),3,0)))))</f>
        <v>0</v>
      </c>
      <c r="AJ3" s="1">
        <f aca="true" t="shared" si="20" ref="AJ3:AJ32">IF(U$1="",0,IF(U3="",0,IF(AND(U$1=U3,V$1=V3),5,IF(U$1-V$1=U3-V3,4,IF(SIGN(U$1-V$1)=SIGN(U3-V3),3,0)))))</f>
        <v>3</v>
      </c>
      <c r="AK3" s="2">
        <f aca="true" t="shared" si="21" ref="AK3:AK32">IF(W$1="",0,IF(W3="",0,IF(AND(W$1=W3,X$1=X3),5,IF(W$1-X$1=W3-X3,4,IF(SIGN(W$1-X$1)=SIGN(W3-X3),3,0)))))</f>
        <v>0</v>
      </c>
      <c r="AL3" s="1">
        <f aca="true" t="shared" si="22" ref="AL3:AL32">IF(Y$1="",0,IF(Y3="",0,IF(AND(Y$1=Y3,Z$1=Z3),5,IF(Y$1-Z$1=Y3-Z3,4,IF(SIGN(Y$1-Z$1)=SIGN(Y3-Z3),3,0)))))</f>
        <v>0</v>
      </c>
      <c r="AM3" s="2">
        <f aca="true" t="shared" si="23" ref="AM3:AM32">IF(AA$1="",0,IF(AA3="",0,IF(AND(AA$1=AA3,AB$1=AB3),5,IF(AA$1-AB$1=AA3-AB3,4,IF(SIGN(AA$1-AB$1)=SIGN(AA3-AB3),3,0)))))</f>
        <v>0</v>
      </c>
      <c r="AN3">
        <f aca="true" t="shared" si="24" ref="AN3:AN32">SUM(AF3:AM3)</f>
        <v>11</v>
      </c>
    </row>
    <row r="4" spans="1:40" ht="15">
      <c r="A4" t="s">
        <v>77</v>
      </c>
      <c r="B4">
        <v>30951777</v>
      </c>
      <c r="C4" s="6">
        <v>0</v>
      </c>
      <c r="D4" s="6">
        <v>0.08402777777777777</v>
      </c>
      <c r="E4" s="6">
        <v>0.041666666666666664</v>
      </c>
      <c r="F4" s="6">
        <v>0.12569444444444444</v>
      </c>
      <c r="G4" s="6">
        <v>0.04305555555555556</v>
      </c>
      <c r="H4" s="6">
        <v>0.08402777777777777</v>
      </c>
      <c r="M4" s="1">
        <f t="shared" si="0"/>
        <v>0</v>
      </c>
      <c r="N4" s="1">
        <f t="shared" si="1"/>
        <v>0</v>
      </c>
      <c r="O4" s="2">
        <f t="shared" si="2"/>
        <v>2</v>
      </c>
      <c r="P4" s="2">
        <f t="shared" si="3"/>
        <v>1</v>
      </c>
      <c r="Q4" s="1">
        <f t="shared" si="4"/>
        <v>1</v>
      </c>
      <c r="R4" s="1">
        <f t="shared" si="5"/>
        <v>0</v>
      </c>
      <c r="S4" s="2">
        <f t="shared" si="6"/>
        <v>3</v>
      </c>
      <c r="T4" s="2">
        <f t="shared" si="7"/>
        <v>1</v>
      </c>
      <c r="U4" s="1">
        <f t="shared" si="8"/>
        <v>1</v>
      </c>
      <c r="V4" s="1">
        <f t="shared" si="9"/>
        <v>2</v>
      </c>
      <c r="W4" s="2">
        <f t="shared" si="10"/>
        <v>2</v>
      </c>
      <c r="X4" s="2">
        <f t="shared" si="11"/>
        <v>1</v>
      </c>
      <c r="Y4" s="1">
        <f t="shared" si="12"/>
      </c>
      <c r="Z4" s="1">
        <f t="shared" si="13"/>
      </c>
      <c r="AA4" s="2">
        <f t="shared" si="14"/>
      </c>
      <c r="AB4" s="2">
        <f t="shared" si="15"/>
      </c>
      <c r="AF4" s="1">
        <f t="shared" si="16"/>
        <v>0</v>
      </c>
      <c r="AG4" s="2">
        <f t="shared" si="17"/>
        <v>0</v>
      </c>
      <c r="AH4" s="1">
        <f t="shared" si="18"/>
        <v>5</v>
      </c>
      <c r="AI4" s="2">
        <f t="shared" si="19"/>
        <v>0</v>
      </c>
      <c r="AJ4" s="1">
        <f t="shared" si="20"/>
        <v>3</v>
      </c>
      <c r="AK4" s="2">
        <f t="shared" si="21"/>
        <v>4</v>
      </c>
      <c r="AL4" s="1">
        <f t="shared" si="22"/>
        <v>0</v>
      </c>
      <c r="AM4" s="2">
        <f t="shared" si="23"/>
        <v>0</v>
      </c>
      <c r="AN4">
        <f t="shared" si="24"/>
        <v>12</v>
      </c>
    </row>
    <row r="5" spans="1:40" ht="15">
      <c r="A5" t="s">
        <v>71</v>
      </c>
      <c r="B5">
        <v>30931962</v>
      </c>
      <c r="C5" s="6">
        <v>0.041666666666666664</v>
      </c>
      <c r="D5" s="6">
        <v>0.08402777777777777</v>
      </c>
      <c r="E5" s="6">
        <v>0.042361111111111106</v>
      </c>
      <c r="F5" s="6">
        <v>0.041666666666666664</v>
      </c>
      <c r="G5" s="6">
        <v>0.001388888888888889</v>
      </c>
      <c r="H5" s="6">
        <v>0.042361111111111106</v>
      </c>
      <c r="M5" s="1">
        <f t="shared" si="0"/>
        <v>1</v>
      </c>
      <c r="N5" s="1">
        <f t="shared" si="1"/>
        <v>0</v>
      </c>
      <c r="O5" s="2">
        <f t="shared" si="2"/>
        <v>2</v>
      </c>
      <c r="P5" s="2">
        <f t="shared" si="3"/>
        <v>1</v>
      </c>
      <c r="Q5" s="1">
        <f t="shared" si="4"/>
        <v>1</v>
      </c>
      <c r="R5" s="1">
        <f t="shared" si="5"/>
        <v>1</v>
      </c>
      <c r="S5" s="2">
        <f t="shared" si="6"/>
        <v>1</v>
      </c>
      <c r="T5" s="2">
        <f t="shared" si="7"/>
        <v>0</v>
      </c>
      <c r="U5" s="1">
        <f t="shared" si="8"/>
        <v>0</v>
      </c>
      <c r="V5" s="1">
        <f t="shared" si="9"/>
        <v>2</v>
      </c>
      <c r="W5" s="2">
        <f t="shared" si="10"/>
        <v>1</v>
      </c>
      <c r="X5" s="2">
        <f t="shared" si="11"/>
        <v>1</v>
      </c>
      <c r="Y5" s="1">
        <f t="shared" si="12"/>
      </c>
      <c r="Z5" s="1">
        <f t="shared" si="13"/>
      </c>
      <c r="AA5" s="2">
        <f t="shared" si="14"/>
      </c>
      <c r="AB5" s="2">
        <f t="shared" si="15"/>
      </c>
      <c r="AF5" s="1">
        <f t="shared" si="16"/>
        <v>0</v>
      </c>
      <c r="AG5" s="2">
        <f t="shared" si="17"/>
        <v>0</v>
      </c>
      <c r="AH5" s="1">
        <f t="shared" si="18"/>
        <v>0</v>
      </c>
      <c r="AI5" s="2">
        <f t="shared" si="19"/>
        <v>0</v>
      </c>
      <c r="AJ5" s="1">
        <f t="shared" si="20"/>
        <v>3</v>
      </c>
      <c r="AK5" s="2">
        <f t="shared" si="21"/>
        <v>0</v>
      </c>
      <c r="AL5" s="1">
        <f t="shared" si="22"/>
        <v>0</v>
      </c>
      <c r="AM5" s="2">
        <f t="shared" si="23"/>
        <v>0</v>
      </c>
      <c r="AN5">
        <f t="shared" si="24"/>
        <v>3</v>
      </c>
    </row>
    <row r="6" spans="1:40" ht="15">
      <c r="A6" t="s">
        <v>84</v>
      </c>
      <c r="B6">
        <v>31208453</v>
      </c>
      <c r="C6" s="6">
        <v>0.08402777777777777</v>
      </c>
      <c r="D6" s="6">
        <v>0.08402777777777777</v>
      </c>
      <c r="E6" s="6">
        <v>0.08402777777777777</v>
      </c>
      <c r="F6" s="6">
        <v>0.08402777777777777</v>
      </c>
      <c r="G6" s="6">
        <v>0.04305555555555556</v>
      </c>
      <c r="H6" s="6">
        <v>0.042361111111111106</v>
      </c>
      <c r="M6" s="1">
        <f t="shared" si="0"/>
        <v>2</v>
      </c>
      <c r="N6" s="1">
        <f t="shared" si="1"/>
        <v>1</v>
      </c>
      <c r="O6" s="2">
        <f t="shared" si="2"/>
        <v>2</v>
      </c>
      <c r="P6" s="2">
        <f t="shared" si="3"/>
        <v>1</v>
      </c>
      <c r="Q6" s="1">
        <f t="shared" si="4"/>
        <v>2</v>
      </c>
      <c r="R6" s="1">
        <f t="shared" si="5"/>
        <v>1</v>
      </c>
      <c r="S6" s="2">
        <f t="shared" si="6"/>
        <v>2</v>
      </c>
      <c r="T6" s="2">
        <f t="shared" si="7"/>
        <v>1</v>
      </c>
      <c r="U6" s="1">
        <f t="shared" si="8"/>
        <v>1</v>
      </c>
      <c r="V6" s="1">
        <f t="shared" si="9"/>
        <v>2</v>
      </c>
      <c r="W6" s="2">
        <f t="shared" si="10"/>
        <v>1</v>
      </c>
      <c r="X6" s="2">
        <f t="shared" si="11"/>
        <v>1</v>
      </c>
      <c r="Y6" s="1">
        <f t="shared" si="12"/>
      </c>
      <c r="Z6" s="1">
        <f t="shared" si="13"/>
      </c>
      <c r="AA6" s="2">
        <f t="shared" si="14"/>
      </c>
      <c r="AB6" s="2">
        <f t="shared" si="15"/>
      </c>
      <c r="AF6" s="1">
        <f t="shared" si="16"/>
        <v>0</v>
      </c>
      <c r="AG6" s="2">
        <f t="shared" si="17"/>
        <v>0</v>
      </c>
      <c r="AH6" s="1">
        <f t="shared" si="18"/>
        <v>4</v>
      </c>
      <c r="AI6" s="2">
        <f t="shared" si="19"/>
        <v>0</v>
      </c>
      <c r="AJ6" s="1">
        <f t="shared" si="20"/>
        <v>3</v>
      </c>
      <c r="AK6" s="2">
        <f t="shared" si="21"/>
        <v>0</v>
      </c>
      <c r="AL6" s="1">
        <f t="shared" si="22"/>
        <v>0</v>
      </c>
      <c r="AM6" s="2">
        <f t="shared" si="23"/>
        <v>0</v>
      </c>
      <c r="AN6">
        <f t="shared" si="24"/>
        <v>7</v>
      </c>
    </row>
    <row r="7" spans="1:40" ht="15">
      <c r="A7" t="s">
        <v>64</v>
      </c>
      <c r="B7">
        <v>30795362</v>
      </c>
      <c r="C7" s="6">
        <v>0.08333333333333333</v>
      </c>
      <c r="D7" s="6">
        <v>0.08402777777777777</v>
      </c>
      <c r="E7" s="6">
        <v>0.041666666666666664</v>
      </c>
      <c r="F7" s="6">
        <v>0.08402777777777777</v>
      </c>
      <c r="G7" s="6">
        <v>0.001388888888888889</v>
      </c>
      <c r="H7" s="6">
        <v>0.04305555555555556</v>
      </c>
      <c r="M7" s="1">
        <f t="shared" si="0"/>
        <v>2</v>
      </c>
      <c r="N7" s="1">
        <f t="shared" si="1"/>
        <v>0</v>
      </c>
      <c r="O7" s="2">
        <f t="shared" si="2"/>
        <v>2</v>
      </c>
      <c r="P7" s="2">
        <f t="shared" si="3"/>
        <v>1</v>
      </c>
      <c r="Q7" s="1">
        <f t="shared" si="4"/>
        <v>1</v>
      </c>
      <c r="R7" s="1">
        <f t="shared" si="5"/>
        <v>0</v>
      </c>
      <c r="S7" s="2">
        <f t="shared" si="6"/>
        <v>2</v>
      </c>
      <c r="T7" s="2">
        <f t="shared" si="7"/>
        <v>1</v>
      </c>
      <c r="U7" s="1">
        <f t="shared" si="8"/>
        <v>0</v>
      </c>
      <c r="V7" s="1">
        <f t="shared" si="9"/>
        <v>2</v>
      </c>
      <c r="W7" s="2">
        <f t="shared" si="10"/>
        <v>1</v>
      </c>
      <c r="X7" s="2">
        <f t="shared" si="11"/>
        <v>2</v>
      </c>
      <c r="Y7" s="1">
        <f t="shared" si="12"/>
      </c>
      <c r="Z7" s="1">
        <f t="shared" si="13"/>
      </c>
      <c r="AA7" s="2">
        <f t="shared" si="14"/>
      </c>
      <c r="AB7" s="2">
        <f t="shared" si="15"/>
      </c>
      <c r="AF7" s="1">
        <f t="shared" si="16"/>
        <v>0</v>
      </c>
      <c r="AG7" s="2">
        <f t="shared" si="17"/>
        <v>0</v>
      </c>
      <c r="AH7" s="1">
        <f t="shared" si="18"/>
        <v>5</v>
      </c>
      <c r="AI7" s="2">
        <f t="shared" si="19"/>
        <v>0</v>
      </c>
      <c r="AJ7" s="1">
        <f t="shared" si="20"/>
        <v>3</v>
      </c>
      <c r="AK7" s="2">
        <f t="shared" si="21"/>
        <v>0</v>
      </c>
      <c r="AL7" s="1">
        <f t="shared" si="22"/>
        <v>0</v>
      </c>
      <c r="AM7" s="2">
        <f t="shared" si="23"/>
        <v>0</v>
      </c>
      <c r="AN7">
        <f t="shared" si="24"/>
        <v>8</v>
      </c>
    </row>
    <row r="8" spans="1:40" ht="15">
      <c r="A8" t="s">
        <v>73</v>
      </c>
      <c r="B8">
        <v>30924748</v>
      </c>
      <c r="C8" s="6">
        <v>0.08402777777777777</v>
      </c>
      <c r="D8" s="6">
        <v>0.041666666666666664</v>
      </c>
      <c r="E8" s="6">
        <v>0.08402777777777777</v>
      </c>
      <c r="F8" s="6">
        <v>0.08333333333333333</v>
      </c>
      <c r="G8" s="6">
        <v>0.001388888888888889</v>
      </c>
      <c r="H8" s="6">
        <v>0.042361111111111106</v>
      </c>
      <c r="M8" s="1">
        <f t="shared" si="0"/>
        <v>2</v>
      </c>
      <c r="N8" s="1">
        <f t="shared" si="1"/>
        <v>1</v>
      </c>
      <c r="O8" s="2">
        <f t="shared" si="2"/>
        <v>1</v>
      </c>
      <c r="P8" s="2">
        <f t="shared" si="3"/>
        <v>0</v>
      </c>
      <c r="Q8" s="1">
        <f t="shared" si="4"/>
        <v>2</v>
      </c>
      <c r="R8" s="1">
        <f t="shared" si="5"/>
        <v>1</v>
      </c>
      <c r="S8" s="2">
        <f t="shared" si="6"/>
        <v>2</v>
      </c>
      <c r="T8" s="2">
        <f t="shared" si="7"/>
        <v>0</v>
      </c>
      <c r="U8" s="1">
        <f t="shared" si="8"/>
        <v>0</v>
      </c>
      <c r="V8" s="1">
        <f t="shared" si="9"/>
        <v>2</v>
      </c>
      <c r="W8" s="2">
        <f t="shared" si="10"/>
        <v>1</v>
      </c>
      <c r="X8" s="2">
        <f t="shared" si="11"/>
        <v>1</v>
      </c>
      <c r="Y8" s="1">
        <f t="shared" si="12"/>
      </c>
      <c r="Z8" s="1">
        <f t="shared" si="13"/>
      </c>
      <c r="AA8" s="2">
        <f t="shared" si="14"/>
      </c>
      <c r="AB8" s="2">
        <f t="shared" si="15"/>
      </c>
      <c r="AF8" s="1">
        <f t="shared" si="16"/>
        <v>0</v>
      </c>
      <c r="AG8" s="2">
        <f t="shared" si="17"/>
        <v>0</v>
      </c>
      <c r="AH8" s="1">
        <f t="shared" si="18"/>
        <v>4</v>
      </c>
      <c r="AI8" s="2">
        <f t="shared" si="19"/>
        <v>0</v>
      </c>
      <c r="AJ8" s="1">
        <f t="shared" si="20"/>
        <v>3</v>
      </c>
      <c r="AK8" s="2">
        <f t="shared" si="21"/>
        <v>0</v>
      </c>
      <c r="AL8" s="1">
        <f t="shared" si="22"/>
        <v>0</v>
      </c>
      <c r="AM8" s="2">
        <f t="shared" si="23"/>
        <v>0</v>
      </c>
      <c r="AN8">
        <f t="shared" si="24"/>
        <v>7</v>
      </c>
    </row>
    <row r="9" spans="1:40" ht="15">
      <c r="A9" t="s">
        <v>21</v>
      </c>
      <c r="B9">
        <v>30714239</v>
      </c>
      <c r="C9" s="6">
        <v>0.08333333333333333</v>
      </c>
      <c r="D9" s="6">
        <v>0.08333333333333333</v>
      </c>
      <c r="E9" s="6">
        <v>0.041666666666666664</v>
      </c>
      <c r="F9" s="6">
        <v>0.08402777777777777</v>
      </c>
      <c r="G9" s="6">
        <v>0.001388888888888889</v>
      </c>
      <c r="H9" s="6">
        <v>0.042361111111111106</v>
      </c>
      <c r="M9" s="1">
        <f t="shared" si="0"/>
        <v>2</v>
      </c>
      <c r="N9" s="1">
        <f t="shared" si="1"/>
        <v>0</v>
      </c>
      <c r="O9" s="2">
        <f t="shared" si="2"/>
        <v>2</v>
      </c>
      <c r="P9" s="2">
        <f t="shared" si="3"/>
        <v>0</v>
      </c>
      <c r="Q9" s="1">
        <f t="shared" si="4"/>
        <v>1</v>
      </c>
      <c r="R9" s="1">
        <f t="shared" si="5"/>
        <v>0</v>
      </c>
      <c r="S9" s="2">
        <f t="shared" si="6"/>
        <v>2</v>
      </c>
      <c r="T9" s="2">
        <f t="shared" si="7"/>
        <v>1</v>
      </c>
      <c r="U9" s="1">
        <f t="shared" si="8"/>
        <v>0</v>
      </c>
      <c r="V9" s="1">
        <f t="shared" si="9"/>
        <v>2</v>
      </c>
      <c r="W9" s="2">
        <f t="shared" si="10"/>
        <v>1</v>
      </c>
      <c r="X9" s="2">
        <f t="shared" si="11"/>
        <v>1</v>
      </c>
      <c r="Y9" s="1">
        <f t="shared" si="12"/>
      </c>
      <c r="Z9" s="1">
        <f t="shared" si="13"/>
      </c>
      <c r="AA9" s="2">
        <f t="shared" si="14"/>
      </c>
      <c r="AB9" s="2">
        <f t="shared" si="15"/>
      </c>
      <c r="AF9" s="1">
        <f t="shared" si="16"/>
        <v>0</v>
      </c>
      <c r="AG9" s="2">
        <f t="shared" si="17"/>
        <v>0</v>
      </c>
      <c r="AH9" s="1">
        <f t="shared" si="18"/>
        <v>5</v>
      </c>
      <c r="AI9" s="2">
        <f t="shared" si="19"/>
        <v>0</v>
      </c>
      <c r="AJ9" s="1">
        <f t="shared" si="20"/>
        <v>3</v>
      </c>
      <c r="AK9" s="2">
        <f t="shared" si="21"/>
        <v>0</v>
      </c>
      <c r="AL9" s="1">
        <f t="shared" si="22"/>
        <v>0</v>
      </c>
      <c r="AM9" s="2">
        <f t="shared" si="23"/>
        <v>0</v>
      </c>
      <c r="AN9">
        <f t="shared" si="24"/>
        <v>8</v>
      </c>
    </row>
    <row r="10" spans="1:40" ht="15">
      <c r="A10" t="s">
        <v>20</v>
      </c>
      <c r="B10">
        <v>30712348</v>
      </c>
      <c r="C10" s="6">
        <v>0.08402777777777777</v>
      </c>
      <c r="D10" s="6">
        <v>0.08402777777777777</v>
      </c>
      <c r="E10" s="6">
        <v>0.08402777777777777</v>
      </c>
      <c r="F10" s="6">
        <v>0.08402777777777777</v>
      </c>
      <c r="G10" s="6">
        <v>0.04305555555555556</v>
      </c>
      <c r="H10" s="6">
        <v>0.04305555555555556</v>
      </c>
      <c r="M10" s="1">
        <f t="shared" si="0"/>
        <v>2</v>
      </c>
      <c r="N10" s="1">
        <f t="shared" si="1"/>
        <v>1</v>
      </c>
      <c r="O10" s="2">
        <f t="shared" si="2"/>
        <v>2</v>
      </c>
      <c r="P10" s="2">
        <f t="shared" si="3"/>
        <v>1</v>
      </c>
      <c r="Q10" s="1">
        <f t="shared" si="4"/>
        <v>2</v>
      </c>
      <c r="R10" s="1">
        <f t="shared" si="5"/>
        <v>1</v>
      </c>
      <c r="S10" s="2">
        <f t="shared" si="6"/>
        <v>2</v>
      </c>
      <c r="T10" s="2">
        <f t="shared" si="7"/>
        <v>1</v>
      </c>
      <c r="U10" s="1">
        <f t="shared" si="8"/>
        <v>1</v>
      </c>
      <c r="V10" s="1">
        <f t="shared" si="9"/>
        <v>2</v>
      </c>
      <c r="W10" s="2">
        <f t="shared" si="10"/>
        <v>1</v>
      </c>
      <c r="X10" s="2">
        <f t="shared" si="11"/>
        <v>2</v>
      </c>
      <c r="Y10" s="1">
        <f t="shared" si="12"/>
      </c>
      <c r="Z10" s="1">
        <f t="shared" si="13"/>
      </c>
      <c r="AA10" s="2">
        <f t="shared" si="14"/>
      </c>
      <c r="AB10" s="2">
        <f t="shared" si="15"/>
      </c>
      <c r="AF10" s="1">
        <f t="shared" si="16"/>
        <v>0</v>
      </c>
      <c r="AG10" s="2">
        <f t="shared" si="17"/>
        <v>0</v>
      </c>
      <c r="AH10" s="1">
        <f t="shared" si="18"/>
        <v>4</v>
      </c>
      <c r="AI10" s="2">
        <f t="shared" si="19"/>
        <v>0</v>
      </c>
      <c r="AJ10" s="1">
        <f t="shared" si="20"/>
        <v>3</v>
      </c>
      <c r="AK10" s="2">
        <f t="shared" si="21"/>
        <v>0</v>
      </c>
      <c r="AL10" s="1">
        <f t="shared" si="22"/>
        <v>0</v>
      </c>
      <c r="AM10" s="2">
        <f t="shared" si="23"/>
        <v>0</v>
      </c>
      <c r="AN10">
        <f t="shared" si="24"/>
        <v>7</v>
      </c>
    </row>
    <row r="11" spans="1:40" ht="15">
      <c r="A11" t="s">
        <v>60</v>
      </c>
      <c r="B11">
        <v>30871636</v>
      </c>
      <c r="C11" s="6">
        <v>0.041666666666666664</v>
      </c>
      <c r="D11" s="6">
        <v>0.08333333333333333</v>
      </c>
      <c r="E11" s="6">
        <v>0.041666666666666664</v>
      </c>
      <c r="F11" s="6">
        <v>0.08402777777777777</v>
      </c>
      <c r="G11" s="6">
        <v>0.001388888888888889</v>
      </c>
      <c r="H11" s="6">
        <v>0.04305555555555556</v>
      </c>
      <c r="M11" s="1">
        <f t="shared" si="0"/>
        <v>1</v>
      </c>
      <c r="N11" s="1">
        <f t="shared" si="1"/>
        <v>0</v>
      </c>
      <c r="O11" s="2">
        <f t="shared" si="2"/>
        <v>2</v>
      </c>
      <c r="P11" s="2">
        <f t="shared" si="3"/>
        <v>0</v>
      </c>
      <c r="Q11" s="1">
        <f t="shared" si="4"/>
        <v>1</v>
      </c>
      <c r="R11" s="1">
        <f t="shared" si="5"/>
        <v>0</v>
      </c>
      <c r="S11" s="2">
        <f t="shared" si="6"/>
        <v>2</v>
      </c>
      <c r="T11" s="2">
        <f t="shared" si="7"/>
        <v>1</v>
      </c>
      <c r="U11" s="1">
        <f t="shared" si="8"/>
        <v>0</v>
      </c>
      <c r="V11" s="1">
        <f t="shared" si="9"/>
        <v>2</v>
      </c>
      <c r="W11" s="2">
        <f t="shared" si="10"/>
        <v>1</v>
      </c>
      <c r="X11" s="2">
        <f t="shared" si="11"/>
        <v>2</v>
      </c>
      <c r="Y11" s="1">
        <f t="shared" si="12"/>
      </c>
      <c r="Z11" s="1">
        <f t="shared" si="13"/>
      </c>
      <c r="AA11" s="2">
        <f t="shared" si="14"/>
      </c>
      <c r="AB11" s="2">
        <f t="shared" si="15"/>
      </c>
      <c r="AF11" s="1">
        <f t="shared" si="16"/>
        <v>0</v>
      </c>
      <c r="AG11" s="2">
        <f t="shared" si="17"/>
        <v>0</v>
      </c>
      <c r="AH11" s="1">
        <f t="shared" si="18"/>
        <v>5</v>
      </c>
      <c r="AI11" s="2">
        <f t="shared" si="19"/>
        <v>0</v>
      </c>
      <c r="AJ11" s="1">
        <f t="shared" si="20"/>
        <v>3</v>
      </c>
      <c r="AK11" s="2">
        <f t="shared" si="21"/>
        <v>0</v>
      </c>
      <c r="AL11" s="1">
        <f t="shared" si="22"/>
        <v>0</v>
      </c>
      <c r="AM11" s="2">
        <f t="shared" si="23"/>
        <v>0</v>
      </c>
      <c r="AN11">
        <f t="shared" si="24"/>
        <v>8</v>
      </c>
    </row>
    <row r="12" spans="1:40" ht="15">
      <c r="A12" t="s">
        <v>25</v>
      </c>
      <c r="B12">
        <v>30660647</v>
      </c>
      <c r="C12" s="6">
        <v>0.08402777777777777</v>
      </c>
      <c r="D12" s="6">
        <v>0.08402777777777777</v>
      </c>
      <c r="E12" s="6">
        <v>0.041666666666666664</v>
      </c>
      <c r="F12" s="6">
        <v>0.08333333333333333</v>
      </c>
      <c r="G12" s="6">
        <v>0.001388888888888889</v>
      </c>
      <c r="H12" s="6">
        <v>0.08402777777777777</v>
      </c>
      <c r="M12" s="1">
        <f t="shared" si="0"/>
        <v>2</v>
      </c>
      <c r="N12" s="1">
        <f t="shared" si="1"/>
        <v>1</v>
      </c>
      <c r="O12" s="2">
        <f t="shared" si="2"/>
        <v>2</v>
      </c>
      <c r="P12" s="2">
        <f t="shared" si="3"/>
        <v>1</v>
      </c>
      <c r="Q12" s="1">
        <f t="shared" si="4"/>
        <v>1</v>
      </c>
      <c r="R12" s="1">
        <f t="shared" si="5"/>
        <v>0</v>
      </c>
      <c r="S12" s="2">
        <f t="shared" si="6"/>
        <v>2</v>
      </c>
      <c r="T12" s="2">
        <f t="shared" si="7"/>
        <v>0</v>
      </c>
      <c r="U12" s="1">
        <f t="shared" si="8"/>
        <v>0</v>
      </c>
      <c r="V12" s="1">
        <f t="shared" si="9"/>
        <v>2</v>
      </c>
      <c r="W12" s="2">
        <f t="shared" si="10"/>
        <v>2</v>
      </c>
      <c r="X12" s="2">
        <f t="shared" si="11"/>
        <v>1</v>
      </c>
      <c r="Y12" s="1">
        <f t="shared" si="12"/>
      </c>
      <c r="Z12" s="1">
        <f t="shared" si="13"/>
      </c>
      <c r="AA12" s="2">
        <f t="shared" si="14"/>
      </c>
      <c r="AB12" s="2">
        <f t="shared" si="15"/>
      </c>
      <c r="AF12" s="1">
        <f t="shared" si="16"/>
        <v>0</v>
      </c>
      <c r="AG12" s="2">
        <f t="shared" si="17"/>
        <v>0</v>
      </c>
      <c r="AH12" s="1">
        <f t="shared" si="18"/>
        <v>5</v>
      </c>
      <c r="AI12" s="2">
        <f t="shared" si="19"/>
        <v>0</v>
      </c>
      <c r="AJ12" s="1">
        <f t="shared" si="20"/>
        <v>3</v>
      </c>
      <c r="AK12" s="2">
        <f t="shared" si="21"/>
        <v>4</v>
      </c>
      <c r="AL12" s="1">
        <f t="shared" si="22"/>
        <v>0</v>
      </c>
      <c r="AM12" s="2">
        <f t="shared" si="23"/>
        <v>0</v>
      </c>
      <c r="AN12">
        <f t="shared" si="24"/>
        <v>12</v>
      </c>
    </row>
    <row r="13" spans="1:40" ht="15">
      <c r="A13" t="s">
        <v>82</v>
      </c>
      <c r="B13">
        <v>30995525</v>
      </c>
      <c r="C13" s="6">
        <v>0.042361111111111106</v>
      </c>
      <c r="D13" s="6">
        <v>0.08402777777777777</v>
      </c>
      <c r="E13" s="6">
        <v>0.042361111111111106</v>
      </c>
      <c r="F13" s="6">
        <v>0.08333333333333333</v>
      </c>
      <c r="G13" s="6">
        <v>0.04305555555555556</v>
      </c>
      <c r="H13" s="6">
        <v>0.042361111111111106</v>
      </c>
      <c r="M13" s="1">
        <f t="shared" si="0"/>
        <v>1</v>
      </c>
      <c r="N13" s="1">
        <f t="shared" si="1"/>
        <v>1</v>
      </c>
      <c r="O13" s="2">
        <f t="shared" si="2"/>
        <v>2</v>
      </c>
      <c r="P13" s="2">
        <f t="shared" si="3"/>
        <v>1</v>
      </c>
      <c r="Q13" s="1">
        <f t="shared" si="4"/>
        <v>1</v>
      </c>
      <c r="R13" s="1">
        <f t="shared" si="5"/>
        <v>1</v>
      </c>
      <c r="S13" s="2">
        <f t="shared" si="6"/>
        <v>2</v>
      </c>
      <c r="T13" s="2">
        <f t="shared" si="7"/>
        <v>0</v>
      </c>
      <c r="U13" s="1">
        <f t="shared" si="8"/>
        <v>1</v>
      </c>
      <c r="V13" s="1">
        <f t="shared" si="9"/>
        <v>2</v>
      </c>
      <c r="W13" s="2">
        <f t="shared" si="10"/>
        <v>1</v>
      </c>
      <c r="X13" s="2">
        <f t="shared" si="11"/>
        <v>1</v>
      </c>
      <c r="Y13" s="1">
        <f t="shared" si="12"/>
      </c>
      <c r="Z13" s="1">
        <f t="shared" si="13"/>
      </c>
      <c r="AA13" s="2">
        <f t="shared" si="14"/>
      </c>
      <c r="AB13" s="2">
        <f t="shared" si="15"/>
      </c>
      <c r="AF13" s="1">
        <f t="shared" si="16"/>
        <v>0</v>
      </c>
      <c r="AG13" s="2">
        <f t="shared" si="17"/>
        <v>0</v>
      </c>
      <c r="AH13" s="1">
        <f t="shared" si="18"/>
        <v>0</v>
      </c>
      <c r="AI13" s="2">
        <f t="shared" si="19"/>
        <v>0</v>
      </c>
      <c r="AJ13" s="1">
        <f t="shared" si="20"/>
        <v>3</v>
      </c>
      <c r="AK13" s="2">
        <f t="shared" si="21"/>
        <v>0</v>
      </c>
      <c r="AL13" s="1">
        <f t="shared" si="22"/>
        <v>0</v>
      </c>
      <c r="AM13" s="2">
        <f t="shared" si="23"/>
        <v>0</v>
      </c>
      <c r="AN13">
        <f t="shared" si="24"/>
        <v>3</v>
      </c>
    </row>
    <row r="14" spans="1:40" ht="15">
      <c r="A14" t="s">
        <v>70</v>
      </c>
      <c r="B14">
        <v>30920050</v>
      </c>
      <c r="C14" s="6">
        <v>0.08402777777777777</v>
      </c>
      <c r="D14" s="6">
        <v>0.08402777777777777</v>
      </c>
      <c r="E14" s="6">
        <v>0.08402777777777777</v>
      </c>
      <c r="F14" s="6">
        <v>0.08333333333333333</v>
      </c>
      <c r="G14" s="6">
        <v>0.001388888888888889</v>
      </c>
      <c r="H14" s="6">
        <v>0.04305555555555556</v>
      </c>
      <c r="M14" s="1">
        <f t="shared" si="0"/>
        <v>2</v>
      </c>
      <c r="N14" s="1">
        <f t="shared" si="1"/>
        <v>1</v>
      </c>
      <c r="O14" s="2">
        <f t="shared" si="2"/>
        <v>2</v>
      </c>
      <c r="P14" s="2">
        <f t="shared" si="3"/>
        <v>1</v>
      </c>
      <c r="Q14" s="1">
        <f t="shared" si="4"/>
        <v>2</v>
      </c>
      <c r="R14" s="1">
        <f t="shared" si="5"/>
        <v>1</v>
      </c>
      <c r="S14" s="2">
        <f t="shared" si="6"/>
        <v>2</v>
      </c>
      <c r="T14" s="2">
        <f t="shared" si="7"/>
        <v>0</v>
      </c>
      <c r="U14" s="1">
        <f t="shared" si="8"/>
        <v>0</v>
      </c>
      <c r="V14" s="1">
        <f t="shared" si="9"/>
        <v>2</v>
      </c>
      <c r="W14" s="2">
        <f t="shared" si="10"/>
        <v>1</v>
      </c>
      <c r="X14" s="2">
        <f t="shared" si="11"/>
        <v>2</v>
      </c>
      <c r="Y14" s="1">
        <f t="shared" si="12"/>
      </c>
      <c r="Z14" s="1">
        <f t="shared" si="13"/>
      </c>
      <c r="AA14" s="2">
        <f t="shared" si="14"/>
      </c>
      <c r="AB14" s="2">
        <f t="shared" si="15"/>
      </c>
      <c r="AF14" s="1">
        <f t="shared" si="16"/>
        <v>0</v>
      </c>
      <c r="AG14" s="2">
        <f t="shared" si="17"/>
        <v>0</v>
      </c>
      <c r="AH14" s="1">
        <f t="shared" si="18"/>
        <v>4</v>
      </c>
      <c r="AI14" s="2">
        <f t="shared" si="19"/>
        <v>0</v>
      </c>
      <c r="AJ14" s="1">
        <f t="shared" si="20"/>
        <v>3</v>
      </c>
      <c r="AK14" s="2">
        <f t="shared" si="21"/>
        <v>0</v>
      </c>
      <c r="AL14" s="1">
        <f t="shared" si="22"/>
        <v>0</v>
      </c>
      <c r="AM14" s="2">
        <f t="shared" si="23"/>
        <v>0</v>
      </c>
      <c r="AN14">
        <f t="shared" si="24"/>
        <v>7</v>
      </c>
    </row>
    <row r="15" spans="1:40" ht="15">
      <c r="A15" t="s">
        <v>59</v>
      </c>
      <c r="B15">
        <v>30932790</v>
      </c>
      <c r="C15" s="6">
        <v>0.12569444444444444</v>
      </c>
      <c r="D15" s="6">
        <v>0.08333333333333333</v>
      </c>
      <c r="E15" s="6">
        <v>0.042361111111111106</v>
      </c>
      <c r="F15" s="6">
        <v>0.08333333333333333</v>
      </c>
      <c r="G15" s="6">
        <v>0.0006944444444444445</v>
      </c>
      <c r="H15" s="6">
        <v>0.04305555555555556</v>
      </c>
      <c r="M15" s="1">
        <f t="shared" si="0"/>
        <v>3</v>
      </c>
      <c r="N15" s="1">
        <f t="shared" si="1"/>
        <v>1</v>
      </c>
      <c r="O15" s="2">
        <f t="shared" si="2"/>
        <v>2</v>
      </c>
      <c r="P15" s="2">
        <f t="shared" si="3"/>
        <v>0</v>
      </c>
      <c r="Q15" s="1">
        <f t="shared" si="4"/>
        <v>1</v>
      </c>
      <c r="R15" s="1">
        <f t="shared" si="5"/>
        <v>1</v>
      </c>
      <c r="S15" s="2">
        <f t="shared" si="6"/>
        <v>2</v>
      </c>
      <c r="T15" s="2">
        <f t="shared" si="7"/>
        <v>0</v>
      </c>
      <c r="U15" s="1">
        <f t="shared" si="8"/>
        <v>0</v>
      </c>
      <c r="V15" s="1">
        <f t="shared" si="9"/>
        <v>1</v>
      </c>
      <c r="W15" s="2">
        <f t="shared" si="10"/>
        <v>1</v>
      </c>
      <c r="X15" s="2">
        <f t="shared" si="11"/>
        <v>2</v>
      </c>
      <c r="Y15" s="1">
        <f t="shared" si="12"/>
      </c>
      <c r="Z15" s="1">
        <f t="shared" si="13"/>
      </c>
      <c r="AA15" s="2">
        <f t="shared" si="14"/>
      </c>
      <c r="AB15" s="2">
        <f t="shared" si="15"/>
      </c>
      <c r="AF15" s="1">
        <f t="shared" si="16"/>
        <v>0</v>
      </c>
      <c r="AG15" s="2">
        <f t="shared" si="17"/>
        <v>0</v>
      </c>
      <c r="AH15" s="1">
        <f t="shared" si="18"/>
        <v>0</v>
      </c>
      <c r="AI15" s="2">
        <f t="shared" si="19"/>
        <v>0</v>
      </c>
      <c r="AJ15" s="1">
        <f t="shared" si="20"/>
        <v>3</v>
      </c>
      <c r="AK15" s="2">
        <f t="shared" si="21"/>
        <v>0</v>
      </c>
      <c r="AL15" s="1">
        <f t="shared" si="22"/>
        <v>0</v>
      </c>
      <c r="AM15" s="2">
        <f t="shared" si="23"/>
        <v>0</v>
      </c>
      <c r="AN15">
        <f t="shared" si="24"/>
        <v>3</v>
      </c>
    </row>
    <row r="16" spans="1:40" ht="15">
      <c r="A16" t="s">
        <v>61</v>
      </c>
      <c r="B16">
        <v>30804858</v>
      </c>
      <c r="C16" s="6">
        <v>0.08402777777777777</v>
      </c>
      <c r="D16" s="6">
        <v>0.08333333333333333</v>
      </c>
      <c r="E16" s="6">
        <v>0.08402777777777777</v>
      </c>
      <c r="F16" s="6">
        <v>0.041666666666666664</v>
      </c>
      <c r="G16" s="6">
        <v>0.0006944444444444445</v>
      </c>
      <c r="H16" s="6">
        <v>0.04305555555555556</v>
      </c>
      <c r="M16" s="1">
        <f t="shared" si="0"/>
        <v>2</v>
      </c>
      <c r="N16" s="1">
        <f t="shared" si="1"/>
        <v>1</v>
      </c>
      <c r="O16" s="2">
        <f t="shared" si="2"/>
        <v>2</v>
      </c>
      <c r="P16" s="2">
        <f t="shared" si="3"/>
        <v>0</v>
      </c>
      <c r="Q16" s="1">
        <f t="shared" si="4"/>
        <v>2</v>
      </c>
      <c r="R16" s="1">
        <f t="shared" si="5"/>
        <v>1</v>
      </c>
      <c r="S16" s="2">
        <f t="shared" si="6"/>
        <v>1</v>
      </c>
      <c r="T16" s="2">
        <f t="shared" si="7"/>
        <v>0</v>
      </c>
      <c r="U16" s="1">
        <f t="shared" si="8"/>
        <v>0</v>
      </c>
      <c r="V16" s="1">
        <f t="shared" si="9"/>
        <v>1</v>
      </c>
      <c r="W16" s="2">
        <f t="shared" si="10"/>
        <v>1</v>
      </c>
      <c r="X16" s="2">
        <f t="shared" si="11"/>
        <v>2</v>
      </c>
      <c r="Y16" s="1">
        <f t="shared" si="12"/>
      </c>
      <c r="Z16" s="1">
        <f t="shared" si="13"/>
      </c>
      <c r="AA16" s="2">
        <f t="shared" si="14"/>
      </c>
      <c r="AB16" s="2">
        <f t="shared" si="15"/>
      </c>
      <c r="AF16" s="1">
        <f t="shared" si="16"/>
        <v>0</v>
      </c>
      <c r="AG16" s="2">
        <f t="shared" si="17"/>
        <v>0</v>
      </c>
      <c r="AH16" s="1">
        <f t="shared" si="18"/>
        <v>4</v>
      </c>
      <c r="AI16" s="2">
        <f t="shared" si="19"/>
        <v>0</v>
      </c>
      <c r="AJ16" s="1">
        <f t="shared" si="20"/>
        <v>3</v>
      </c>
      <c r="AK16" s="2">
        <f t="shared" si="21"/>
        <v>0</v>
      </c>
      <c r="AL16" s="1">
        <f t="shared" si="22"/>
        <v>0</v>
      </c>
      <c r="AM16" s="2">
        <f t="shared" si="23"/>
        <v>0</v>
      </c>
      <c r="AN16">
        <f t="shared" si="24"/>
        <v>7</v>
      </c>
    </row>
    <row r="17" spans="1:40" ht="15">
      <c r="A17" t="s">
        <v>74</v>
      </c>
      <c r="B17">
        <v>30917497</v>
      </c>
      <c r="C17" s="6">
        <v>0.12569444444444444</v>
      </c>
      <c r="D17" s="6">
        <v>0.08333333333333333</v>
      </c>
      <c r="E17" s="6">
        <v>0.08402777777777777</v>
      </c>
      <c r="F17" s="6">
        <v>0.08402777777777777</v>
      </c>
      <c r="G17" s="6">
        <v>0.042361111111111106</v>
      </c>
      <c r="H17" s="6">
        <v>0.08402777777777777</v>
      </c>
      <c r="M17" s="1">
        <f t="shared" si="0"/>
        <v>3</v>
      </c>
      <c r="N17" s="1">
        <f t="shared" si="1"/>
        <v>1</v>
      </c>
      <c r="O17" s="2">
        <f t="shared" si="2"/>
        <v>2</v>
      </c>
      <c r="P17" s="2">
        <f t="shared" si="3"/>
        <v>0</v>
      </c>
      <c r="Q17" s="1">
        <f t="shared" si="4"/>
        <v>2</v>
      </c>
      <c r="R17" s="1">
        <f t="shared" si="5"/>
        <v>1</v>
      </c>
      <c r="S17" s="2">
        <f t="shared" si="6"/>
        <v>2</v>
      </c>
      <c r="T17" s="2">
        <f t="shared" si="7"/>
        <v>1</v>
      </c>
      <c r="U17" s="1">
        <f t="shared" si="8"/>
        <v>1</v>
      </c>
      <c r="V17" s="1">
        <f t="shared" si="9"/>
        <v>1</v>
      </c>
      <c r="W17" s="2">
        <f t="shared" si="10"/>
        <v>2</v>
      </c>
      <c r="X17" s="2">
        <f t="shared" si="11"/>
        <v>1</v>
      </c>
      <c r="Y17" s="1">
        <f t="shared" si="12"/>
      </c>
      <c r="Z17" s="1">
        <f t="shared" si="13"/>
      </c>
      <c r="AA17" s="2">
        <f t="shared" si="14"/>
      </c>
      <c r="AB17" s="2">
        <f t="shared" si="15"/>
      </c>
      <c r="AF17" s="1">
        <f t="shared" si="16"/>
        <v>0</v>
      </c>
      <c r="AG17" s="2">
        <f t="shared" si="17"/>
        <v>0</v>
      </c>
      <c r="AH17" s="1">
        <f t="shared" si="18"/>
        <v>4</v>
      </c>
      <c r="AI17" s="2">
        <f t="shared" si="19"/>
        <v>0</v>
      </c>
      <c r="AJ17" s="1">
        <f t="shared" si="20"/>
        <v>0</v>
      </c>
      <c r="AK17" s="2">
        <f t="shared" si="21"/>
        <v>4</v>
      </c>
      <c r="AL17" s="1">
        <f t="shared" si="22"/>
        <v>0</v>
      </c>
      <c r="AM17" s="2">
        <f t="shared" si="23"/>
        <v>0</v>
      </c>
      <c r="AN17">
        <f t="shared" si="24"/>
        <v>8</v>
      </c>
    </row>
    <row r="18" spans="1:40" ht="15">
      <c r="A18" t="s">
        <v>65</v>
      </c>
      <c r="B18">
        <v>30988761</v>
      </c>
      <c r="C18" s="6">
        <v>0.08402777777777777</v>
      </c>
      <c r="D18" s="6">
        <v>0.12569444444444444</v>
      </c>
      <c r="E18" s="6">
        <v>0.08402777777777777</v>
      </c>
      <c r="F18" s="6">
        <v>0.08402777777777777</v>
      </c>
      <c r="G18" s="6">
        <v>0.0006944444444444445</v>
      </c>
      <c r="H18" s="6">
        <v>0.042361111111111106</v>
      </c>
      <c r="M18" s="1">
        <f t="shared" si="0"/>
        <v>2</v>
      </c>
      <c r="N18" s="1">
        <f t="shared" si="1"/>
        <v>1</v>
      </c>
      <c r="O18" s="2">
        <f t="shared" si="2"/>
        <v>3</v>
      </c>
      <c r="P18" s="2">
        <f t="shared" si="3"/>
        <v>1</v>
      </c>
      <c r="Q18" s="1">
        <f t="shared" si="4"/>
        <v>2</v>
      </c>
      <c r="R18" s="1">
        <f t="shared" si="5"/>
        <v>1</v>
      </c>
      <c r="S18" s="2">
        <f t="shared" si="6"/>
        <v>2</v>
      </c>
      <c r="T18" s="2">
        <f t="shared" si="7"/>
        <v>1</v>
      </c>
      <c r="U18" s="1">
        <f t="shared" si="8"/>
        <v>0</v>
      </c>
      <c r="V18" s="1">
        <f t="shared" si="9"/>
        <v>1</v>
      </c>
      <c r="W18" s="2">
        <f t="shared" si="10"/>
        <v>1</v>
      </c>
      <c r="X18" s="2">
        <f t="shared" si="11"/>
        <v>1</v>
      </c>
      <c r="Y18" s="1">
        <f t="shared" si="12"/>
      </c>
      <c r="Z18" s="1">
        <f t="shared" si="13"/>
      </c>
      <c r="AA18" s="2">
        <f t="shared" si="14"/>
      </c>
      <c r="AB18" s="2">
        <f t="shared" si="15"/>
      </c>
      <c r="AF18" s="1">
        <f t="shared" si="16"/>
        <v>0</v>
      </c>
      <c r="AG18" s="2">
        <f t="shared" si="17"/>
        <v>0</v>
      </c>
      <c r="AH18" s="1">
        <f t="shared" si="18"/>
        <v>4</v>
      </c>
      <c r="AI18" s="2">
        <f t="shared" si="19"/>
        <v>0</v>
      </c>
      <c r="AJ18" s="1">
        <f t="shared" si="20"/>
        <v>3</v>
      </c>
      <c r="AK18" s="2">
        <f t="shared" si="21"/>
        <v>0</v>
      </c>
      <c r="AL18" s="1">
        <f t="shared" si="22"/>
        <v>0</v>
      </c>
      <c r="AM18" s="2">
        <f t="shared" si="23"/>
        <v>0</v>
      </c>
      <c r="AN18">
        <f t="shared" si="24"/>
        <v>7</v>
      </c>
    </row>
    <row r="19" spans="1:40" ht="15">
      <c r="A19" t="s">
        <v>23</v>
      </c>
      <c r="B19">
        <v>30710493</v>
      </c>
      <c r="C19" s="6">
        <v>0.08333333333333333</v>
      </c>
      <c r="D19" s="6">
        <v>0.12569444444444444</v>
      </c>
      <c r="E19" s="6">
        <v>0.08402777777777777</v>
      </c>
      <c r="F19" s="6">
        <v>0.08333333333333333</v>
      </c>
      <c r="G19" s="6">
        <v>0.04305555555555556</v>
      </c>
      <c r="H19" s="6">
        <v>0.08402777777777777</v>
      </c>
      <c r="M19" s="1">
        <f t="shared" si="0"/>
        <v>2</v>
      </c>
      <c r="N19" s="1">
        <f t="shared" si="1"/>
        <v>0</v>
      </c>
      <c r="O19" s="2">
        <f t="shared" si="2"/>
        <v>3</v>
      </c>
      <c r="P19" s="2">
        <f t="shared" si="3"/>
        <v>1</v>
      </c>
      <c r="Q19" s="1">
        <f t="shared" si="4"/>
        <v>2</v>
      </c>
      <c r="R19" s="1">
        <f t="shared" si="5"/>
        <v>1</v>
      </c>
      <c r="S19" s="2">
        <f t="shared" si="6"/>
        <v>2</v>
      </c>
      <c r="T19" s="2">
        <f t="shared" si="7"/>
        <v>0</v>
      </c>
      <c r="U19" s="1">
        <f t="shared" si="8"/>
        <v>1</v>
      </c>
      <c r="V19" s="1">
        <f t="shared" si="9"/>
        <v>2</v>
      </c>
      <c r="W19" s="2">
        <f t="shared" si="10"/>
        <v>2</v>
      </c>
      <c r="X19" s="2">
        <f t="shared" si="11"/>
        <v>1</v>
      </c>
      <c r="Y19" s="1">
        <f t="shared" si="12"/>
      </c>
      <c r="Z19" s="1">
        <f t="shared" si="13"/>
      </c>
      <c r="AA19" s="2">
        <f t="shared" si="14"/>
      </c>
      <c r="AB19" s="2">
        <f t="shared" si="15"/>
      </c>
      <c r="AF19" s="1">
        <f t="shared" si="16"/>
        <v>0</v>
      </c>
      <c r="AG19" s="2">
        <f t="shared" si="17"/>
        <v>0</v>
      </c>
      <c r="AH19" s="1">
        <f t="shared" si="18"/>
        <v>4</v>
      </c>
      <c r="AI19" s="2">
        <f t="shared" si="19"/>
        <v>0</v>
      </c>
      <c r="AJ19" s="1">
        <f t="shared" si="20"/>
        <v>3</v>
      </c>
      <c r="AK19" s="2">
        <f t="shared" si="21"/>
        <v>4</v>
      </c>
      <c r="AL19" s="1">
        <f t="shared" si="22"/>
        <v>0</v>
      </c>
      <c r="AM19" s="2">
        <f t="shared" si="23"/>
        <v>0</v>
      </c>
      <c r="AN19">
        <f t="shared" si="24"/>
        <v>11</v>
      </c>
    </row>
    <row r="20" spans="1:40" ht="15">
      <c r="A20" t="s">
        <v>69</v>
      </c>
      <c r="B20">
        <v>30923465</v>
      </c>
      <c r="C20" s="6">
        <v>0.08402777777777777</v>
      </c>
      <c r="D20" s="6">
        <v>0.08333333333333333</v>
      </c>
      <c r="E20" s="6">
        <v>0.08333333333333333</v>
      </c>
      <c r="F20" s="6">
        <v>0.08402777777777777</v>
      </c>
      <c r="G20" s="6">
        <v>0.001388888888888889</v>
      </c>
      <c r="H20" s="6">
        <v>0.042361111111111106</v>
      </c>
      <c r="M20" s="1">
        <f t="shared" si="0"/>
        <v>2</v>
      </c>
      <c r="N20" s="1">
        <f t="shared" si="1"/>
        <v>1</v>
      </c>
      <c r="O20" s="2">
        <f t="shared" si="2"/>
        <v>2</v>
      </c>
      <c r="P20" s="2">
        <f t="shared" si="3"/>
        <v>0</v>
      </c>
      <c r="Q20" s="1">
        <f t="shared" si="4"/>
        <v>2</v>
      </c>
      <c r="R20" s="1">
        <f t="shared" si="5"/>
        <v>0</v>
      </c>
      <c r="S20" s="2">
        <f t="shared" si="6"/>
        <v>2</v>
      </c>
      <c r="T20" s="2">
        <f t="shared" si="7"/>
        <v>1</v>
      </c>
      <c r="U20" s="1">
        <f t="shared" si="8"/>
        <v>0</v>
      </c>
      <c r="V20" s="1">
        <f t="shared" si="9"/>
        <v>2</v>
      </c>
      <c r="W20" s="2">
        <f t="shared" si="10"/>
        <v>1</v>
      </c>
      <c r="X20" s="2">
        <f t="shared" si="11"/>
        <v>1</v>
      </c>
      <c r="Y20" s="1">
        <f t="shared" si="12"/>
      </c>
      <c r="Z20" s="1">
        <f t="shared" si="13"/>
      </c>
      <c r="AA20" s="2">
        <f t="shared" si="14"/>
      </c>
      <c r="AB20" s="2">
        <f t="shared" si="15"/>
      </c>
      <c r="AF20" s="1">
        <f t="shared" si="16"/>
        <v>0</v>
      </c>
      <c r="AG20" s="2">
        <f t="shared" si="17"/>
        <v>0</v>
      </c>
      <c r="AH20" s="1">
        <f t="shared" si="18"/>
        <v>3</v>
      </c>
      <c r="AI20" s="2">
        <f t="shared" si="19"/>
        <v>0</v>
      </c>
      <c r="AJ20" s="1">
        <f t="shared" si="20"/>
        <v>3</v>
      </c>
      <c r="AK20" s="2">
        <f t="shared" si="21"/>
        <v>0</v>
      </c>
      <c r="AL20" s="1">
        <f t="shared" si="22"/>
        <v>0</v>
      </c>
      <c r="AM20" s="2">
        <f t="shared" si="23"/>
        <v>0</v>
      </c>
      <c r="AN20">
        <f t="shared" si="24"/>
        <v>6</v>
      </c>
    </row>
    <row r="21" spans="1:40" ht="15">
      <c r="A21" t="s">
        <v>24</v>
      </c>
      <c r="B21">
        <v>30713177</v>
      </c>
      <c r="C21" s="6">
        <v>0.041666666666666664</v>
      </c>
      <c r="D21" s="6">
        <v>0.12569444444444444</v>
      </c>
      <c r="E21" s="6">
        <v>0.08333333333333333</v>
      </c>
      <c r="F21" s="6">
        <v>0.12569444444444444</v>
      </c>
      <c r="G21" s="6">
        <v>0.002777777777777778</v>
      </c>
      <c r="H21" s="6">
        <v>0.042361111111111106</v>
      </c>
      <c r="M21" s="1">
        <f t="shared" si="0"/>
        <v>1</v>
      </c>
      <c r="N21" s="1">
        <f t="shared" si="1"/>
        <v>0</v>
      </c>
      <c r="O21" s="2">
        <f t="shared" si="2"/>
        <v>3</v>
      </c>
      <c r="P21" s="2">
        <f t="shared" si="3"/>
        <v>1</v>
      </c>
      <c r="Q21" s="1">
        <f t="shared" si="4"/>
        <v>2</v>
      </c>
      <c r="R21" s="1">
        <f t="shared" si="5"/>
        <v>0</v>
      </c>
      <c r="S21" s="2">
        <f t="shared" si="6"/>
        <v>3</v>
      </c>
      <c r="T21" s="2">
        <f t="shared" si="7"/>
        <v>1</v>
      </c>
      <c r="U21" s="1">
        <f t="shared" si="8"/>
        <v>0</v>
      </c>
      <c r="V21" s="1">
        <f t="shared" si="9"/>
        <v>4</v>
      </c>
      <c r="W21" s="2">
        <f t="shared" si="10"/>
        <v>1</v>
      </c>
      <c r="X21" s="2">
        <f t="shared" si="11"/>
        <v>1</v>
      </c>
      <c r="Y21" s="1">
        <f t="shared" si="12"/>
      </c>
      <c r="Z21" s="1">
        <f t="shared" si="13"/>
      </c>
      <c r="AA21" s="2">
        <f t="shared" si="14"/>
      </c>
      <c r="AB21" s="2">
        <f t="shared" si="15"/>
      </c>
      <c r="AF21" s="1">
        <f t="shared" si="16"/>
        <v>0</v>
      </c>
      <c r="AG21" s="2">
        <f t="shared" si="17"/>
        <v>0</v>
      </c>
      <c r="AH21" s="1">
        <f t="shared" si="18"/>
        <v>3</v>
      </c>
      <c r="AI21" s="2">
        <f t="shared" si="19"/>
        <v>0</v>
      </c>
      <c r="AJ21" s="1">
        <f t="shared" si="20"/>
        <v>3</v>
      </c>
      <c r="AK21" s="2">
        <f t="shared" si="21"/>
        <v>0</v>
      </c>
      <c r="AL21" s="1">
        <f t="shared" si="22"/>
        <v>0</v>
      </c>
      <c r="AM21" s="2">
        <f t="shared" si="23"/>
        <v>0</v>
      </c>
      <c r="AN21">
        <f t="shared" si="24"/>
        <v>6</v>
      </c>
    </row>
    <row r="22" spans="1:40" ht="15">
      <c r="A22" t="s">
        <v>81</v>
      </c>
      <c r="B22">
        <v>30925328</v>
      </c>
      <c r="C22" s="6">
        <v>0.125</v>
      </c>
      <c r="D22" s="6">
        <v>0.041666666666666664</v>
      </c>
      <c r="E22" s="6">
        <v>0.08402777777777777</v>
      </c>
      <c r="F22" s="6">
        <v>0.041666666666666664</v>
      </c>
      <c r="G22" s="6">
        <v>0.001388888888888889</v>
      </c>
      <c r="H22" s="6">
        <v>0.042361111111111106</v>
      </c>
      <c r="M22" s="1">
        <f t="shared" si="0"/>
        <v>3</v>
      </c>
      <c r="N22" s="1">
        <f t="shared" si="1"/>
        <v>0</v>
      </c>
      <c r="O22" s="2">
        <f t="shared" si="2"/>
        <v>1</v>
      </c>
      <c r="P22" s="2">
        <f t="shared" si="3"/>
        <v>0</v>
      </c>
      <c r="Q22" s="1">
        <f t="shared" si="4"/>
        <v>2</v>
      </c>
      <c r="R22" s="1">
        <f t="shared" si="5"/>
        <v>1</v>
      </c>
      <c r="S22" s="2">
        <f t="shared" si="6"/>
        <v>1</v>
      </c>
      <c r="T22" s="2">
        <f t="shared" si="7"/>
        <v>0</v>
      </c>
      <c r="U22" s="1">
        <f t="shared" si="8"/>
        <v>0</v>
      </c>
      <c r="V22" s="1">
        <f t="shared" si="9"/>
        <v>2</v>
      </c>
      <c r="W22" s="2">
        <f t="shared" si="10"/>
        <v>1</v>
      </c>
      <c r="X22" s="2">
        <f t="shared" si="11"/>
        <v>1</v>
      </c>
      <c r="Y22" s="1">
        <f t="shared" si="12"/>
      </c>
      <c r="Z22" s="1">
        <f t="shared" si="13"/>
      </c>
      <c r="AA22" s="2">
        <f t="shared" si="14"/>
      </c>
      <c r="AB22" s="2">
        <f t="shared" si="15"/>
      </c>
      <c r="AF22" s="1">
        <f t="shared" si="16"/>
        <v>0</v>
      </c>
      <c r="AG22" s="2">
        <f t="shared" si="17"/>
        <v>0</v>
      </c>
      <c r="AH22" s="1">
        <f t="shared" si="18"/>
        <v>4</v>
      </c>
      <c r="AI22" s="2">
        <f t="shared" si="19"/>
        <v>0</v>
      </c>
      <c r="AJ22" s="1">
        <f t="shared" si="20"/>
        <v>3</v>
      </c>
      <c r="AK22" s="2">
        <f t="shared" si="21"/>
        <v>0</v>
      </c>
      <c r="AL22" s="1">
        <f t="shared" si="22"/>
        <v>0</v>
      </c>
      <c r="AM22" s="2">
        <f t="shared" si="23"/>
        <v>0</v>
      </c>
      <c r="AN22">
        <f t="shared" si="24"/>
        <v>7</v>
      </c>
    </row>
    <row r="23" spans="1:40" ht="15">
      <c r="A23" t="s">
        <v>75</v>
      </c>
      <c r="B23">
        <v>31210837</v>
      </c>
      <c r="C23" s="6">
        <v>0.12569444444444444</v>
      </c>
      <c r="D23" s="6">
        <v>0.042361111111111106</v>
      </c>
      <c r="E23" s="6">
        <v>0.08333333333333333</v>
      </c>
      <c r="F23" s="6">
        <v>0.12569444444444444</v>
      </c>
      <c r="G23" s="6">
        <v>0.043750000000000004</v>
      </c>
      <c r="H23" s="6">
        <v>0.08402777777777777</v>
      </c>
      <c r="M23" s="1">
        <f t="shared" si="0"/>
        <v>3</v>
      </c>
      <c r="N23" s="1">
        <f t="shared" si="1"/>
        <v>1</v>
      </c>
      <c r="O23" s="2">
        <f t="shared" si="2"/>
        <v>1</v>
      </c>
      <c r="P23" s="2">
        <f t="shared" si="3"/>
        <v>1</v>
      </c>
      <c r="Q23" s="1">
        <f t="shared" si="4"/>
        <v>2</v>
      </c>
      <c r="R23" s="1">
        <f t="shared" si="5"/>
        <v>0</v>
      </c>
      <c r="S23" s="2">
        <f t="shared" si="6"/>
        <v>3</v>
      </c>
      <c r="T23" s="2">
        <f t="shared" si="7"/>
        <v>1</v>
      </c>
      <c r="U23" s="1">
        <f t="shared" si="8"/>
        <v>1</v>
      </c>
      <c r="V23" s="1">
        <f t="shared" si="9"/>
        <v>3</v>
      </c>
      <c r="W23" s="2">
        <f t="shared" si="10"/>
        <v>2</v>
      </c>
      <c r="X23" s="2">
        <f t="shared" si="11"/>
        <v>1</v>
      </c>
      <c r="Y23" s="1">
        <f t="shared" si="12"/>
      </c>
      <c r="Z23" s="1">
        <f t="shared" si="13"/>
      </c>
      <c r="AA23" s="2">
        <f t="shared" si="14"/>
      </c>
      <c r="AB23" s="2">
        <f t="shared" si="15"/>
      </c>
      <c r="AF23" s="1">
        <f t="shared" si="16"/>
        <v>0</v>
      </c>
      <c r="AG23" s="2">
        <f t="shared" si="17"/>
        <v>4</v>
      </c>
      <c r="AH23" s="1">
        <f t="shared" si="18"/>
        <v>3</v>
      </c>
      <c r="AI23" s="2">
        <f t="shared" si="19"/>
        <v>0</v>
      </c>
      <c r="AJ23" s="1">
        <f t="shared" si="20"/>
        <v>3</v>
      </c>
      <c r="AK23" s="2">
        <f t="shared" si="21"/>
        <v>4</v>
      </c>
      <c r="AL23" s="1">
        <f t="shared" si="22"/>
        <v>0</v>
      </c>
      <c r="AM23" s="2">
        <f t="shared" si="23"/>
        <v>0</v>
      </c>
      <c r="AN23">
        <f t="shared" si="24"/>
        <v>14</v>
      </c>
    </row>
    <row r="24" spans="1:40" ht="15">
      <c r="A24" t="s">
        <v>72</v>
      </c>
      <c r="B24">
        <v>30954225</v>
      </c>
      <c r="C24" s="6">
        <v>0.041666666666666664</v>
      </c>
      <c r="D24" s="6">
        <v>0.08333333333333333</v>
      </c>
      <c r="E24" s="6">
        <v>0.041666666666666664</v>
      </c>
      <c r="F24" s="6">
        <v>0.12569444444444444</v>
      </c>
      <c r="G24" s="6">
        <v>0.04305555555555556</v>
      </c>
      <c r="H24" s="6">
        <v>0.042361111111111106</v>
      </c>
      <c r="M24" s="1">
        <f t="shared" si="0"/>
        <v>1</v>
      </c>
      <c r="N24" s="1">
        <f t="shared" si="1"/>
        <v>0</v>
      </c>
      <c r="O24" s="2">
        <f t="shared" si="2"/>
        <v>2</v>
      </c>
      <c r="P24" s="2">
        <f t="shared" si="3"/>
        <v>0</v>
      </c>
      <c r="Q24" s="1">
        <f t="shared" si="4"/>
        <v>1</v>
      </c>
      <c r="R24" s="1">
        <f t="shared" si="5"/>
        <v>0</v>
      </c>
      <c r="S24" s="2">
        <f t="shared" si="6"/>
        <v>3</v>
      </c>
      <c r="T24" s="2">
        <f t="shared" si="7"/>
        <v>1</v>
      </c>
      <c r="U24" s="1">
        <f t="shared" si="8"/>
        <v>1</v>
      </c>
      <c r="V24" s="1">
        <f t="shared" si="9"/>
        <v>2</v>
      </c>
      <c r="W24" s="2">
        <f t="shared" si="10"/>
        <v>1</v>
      </c>
      <c r="X24" s="2">
        <f t="shared" si="11"/>
        <v>1</v>
      </c>
      <c r="Y24" s="1">
        <f t="shared" si="12"/>
      </c>
      <c r="Z24" s="1">
        <f t="shared" si="13"/>
      </c>
      <c r="AA24" s="2">
        <f t="shared" si="14"/>
      </c>
      <c r="AB24" s="2">
        <f t="shared" si="15"/>
      </c>
      <c r="AF24" s="1">
        <f t="shared" si="16"/>
        <v>0</v>
      </c>
      <c r="AG24" s="2">
        <f t="shared" si="17"/>
        <v>0</v>
      </c>
      <c r="AH24" s="1">
        <f t="shared" si="18"/>
        <v>5</v>
      </c>
      <c r="AI24" s="2">
        <f t="shared" si="19"/>
        <v>0</v>
      </c>
      <c r="AJ24" s="1">
        <f t="shared" si="20"/>
        <v>3</v>
      </c>
      <c r="AK24" s="2">
        <f t="shared" si="21"/>
        <v>0</v>
      </c>
      <c r="AL24" s="1">
        <f t="shared" si="22"/>
        <v>0</v>
      </c>
      <c r="AM24" s="2">
        <f t="shared" si="23"/>
        <v>0</v>
      </c>
      <c r="AN24">
        <f t="shared" si="24"/>
        <v>8</v>
      </c>
    </row>
    <row r="25" spans="1:40" ht="15">
      <c r="A25" t="s">
        <v>66</v>
      </c>
      <c r="B25">
        <v>30771288</v>
      </c>
      <c r="C25" s="6">
        <v>0.08402777777777777</v>
      </c>
      <c r="D25" s="6">
        <v>0.12569444444444444</v>
      </c>
      <c r="F25" s="6">
        <v>0.08402777777777777</v>
      </c>
      <c r="M25" s="1">
        <f t="shared" si="0"/>
        <v>2</v>
      </c>
      <c r="N25" s="1">
        <f t="shared" si="1"/>
        <v>1</v>
      </c>
      <c r="O25" s="2">
        <f t="shared" si="2"/>
        <v>3</v>
      </c>
      <c r="P25" s="2">
        <f t="shared" si="3"/>
        <v>1</v>
      </c>
      <c r="Q25" s="1">
        <f t="shared" si="4"/>
      </c>
      <c r="R25" s="1">
        <f t="shared" si="5"/>
      </c>
      <c r="S25" s="2">
        <f t="shared" si="6"/>
        <v>2</v>
      </c>
      <c r="T25" s="2">
        <f t="shared" si="7"/>
        <v>1</v>
      </c>
      <c r="U25" s="1">
        <f t="shared" si="8"/>
      </c>
      <c r="V25" s="1">
        <f t="shared" si="9"/>
      </c>
      <c r="W25" s="2">
        <f t="shared" si="10"/>
      </c>
      <c r="X25" s="2">
        <f t="shared" si="11"/>
      </c>
      <c r="Y25" s="1">
        <f t="shared" si="12"/>
      </c>
      <c r="Z25" s="1">
        <f t="shared" si="13"/>
      </c>
      <c r="AA25" s="2">
        <f t="shared" si="14"/>
      </c>
      <c r="AB25" s="2">
        <f t="shared" si="15"/>
      </c>
      <c r="AF25" s="1">
        <f t="shared" si="16"/>
        <v>0</v>
      </c>
      <c r="AG25" s="2">
        <f t="shared" si="17"/>
        <v>0</v>
      </c>
      <c r="AH25" s="1">
        <f t="shared" si="18"/>
        <v>0</v>
      </c>
      <c r="AI25" s="2">
        <f t="shared" si="19"/>
        <v>0</v>
      </c>
      <c r="AJ25" s="1">
        <f t="shared" si="20"/>
        <v>0</v>
      </c>
      <c r="AK25" s="2">
        <f t="shared" si="21"/>
        <v>0</v>
      </c>
      <c r="AL25" s="1">
        <f t="shared" si="22"/>
        <v>0</v>
      </c>
      <c r="AM25" s="2">
        <f t="shared" si="23"/>
        <v>0</v>
      </c>
      <c r="AN25">
        <f t="shared" si="24"/>
        <v>0</v>
      </c>
    </row>
    <row r="26" spans="1:40" ht="15">
      <c r="A26" t="s">
        <v>67</v>
      </c>
      <c r="B26">
        <v>30871670</v>
      </c>
      <c r="C26" s="6">
        <v>0.041666666666666664</v>
      </c>
      <c r="D26" s="6">
        <v>0.041666666666666664</v>
      </c>
      <c r="E26" s="6">
        <v>0.001388888888888889</v>
      </c>
      <c r="F26" s="6">
        <v>0.042361111111111106</v>
      </c>
      <c r="G26" s="6">
        <v>0.001388888888888889</v>
      </c>
      <c r="H26" s="6">
        <v>0.042361111111111106</v>
      </c>
      <c r="M26" s="1">
        <f t="shared" si="0"/>
        <v>1</v>
      </c>
      <c r="N26" s="1">
        <f t="shared" si="1"/>
        <v>0</v>
      </c>
      <c r="O26" s="2">
        <f t="shared" si="2"/>
        <v>1</v>
      </c>
      <c r="P26" s="2">
        <f t="shared" si="3"/>
        <v>0</v>
      </c>
      <c r="Q26" s="1">
        <f t="shared" si="4"/>
        <v>0</v>
      </c>
      <c r="R26" s="1">
        <f t="shared" si="5"/>
        <v>2</v>
      </c>
      <c r="S26" s="2">
        <f t="shared" si="6"/>
        <v>1</v>
      </c>
      <c r="T26" s="2">
        <f t="shared" si="7"/>
        <v>1</v>
      </c>
      <c r="U26" s="1">
        <f t="shared" si="8"/>
        <v>0</v>
      </c>
      <c r="V26" s="1">
        <f t="shared" si="9"/>
        <v>2</v>
      </c>
      <c r="W26" s="2">
        <f t="shared" si="10"/>
        <v>1</v>
      </c>
      <c r="X26" s="2">
        <f t="shared" si="11"/>
        <v>1</v>
      </c>
      <c r="Y26" s="1">
        <f t="shared" si="12"/>
      </c>
      <c r="Z26" s="1">
        <f t="shared" si="13"/>
      </c>
      <c r="AA26" s="2">
        <f t="shared" si="14"/>
      </c>
      <c r="AB26" s="2">
        <f t="shared" si="15"/>
      </c>
      <c r="AF26" s="1">
        <f t="shared" si="16"/>
        <v>0</v>
      </c>
      <c r="AG26" s="2">
        <f t="shared" si="17"/>
        <v>0</v>
      </c>
      <c r="AH26" s="1">
        <f t="shared" si="18"/>
        <v>0</v>
      </c>
      <c r="AI26" s="2">
        <f t="shared" si="19"/>
        <v>5</v>
      </c>
      <c r="AJ26" s="1">
        <f t="shared" si="20"/>
        <v>3</v>
      </c>
      <c r="AK26" s="2">
        <f t="shared" si="21"/>
        <v>0</v>
      </c>
      <c r="AL26" s="1">
        <f t="shared" si="22"/>
        <v>0</v>
      </c>
      <c r="AM26" s="2">
        <f t="shared" si="23"/>
        <v>0</v>
      </c>
      <c r="AN26">
        <f t="shared" si="24"/>
        <v>8</v>
      </c>
    </row>
    <row r="27" spans="1:40" ht="15">
      <c r="A27" t="s">
        <v>78</v>
      </c>
      <c r="B27">
        <v>30918263</v>
      </c>
      <c r="C27" s="6">
        <v>0.08402777777777777</v>
      </c>
      <c r="D27" s="6">
        <v>0.12569444444444444</v>
      </c>
      <c r="E27" s="6">
        <v>0.041666666666666664</v>
      </c>
      <c r="F27" s="6">
        <v>0.08402777777777777</v>
      </c>
      <c r="G27" s="6">
        <v>0.001388888888888889</v>
      </c>
      <c r="H27" s="6">
        <v>0.042361111111111106</v>
      </c>
      <c r="M27" s="1">
        <f t="shared" si="0"/>
        <v>2</v>
      </c>
      <c r="N27" s="1">
        <f t="shared" si="1"/>
        <v>1</v>
      </c>
      <c r="O27" s="2">
        <f t="shared" si="2"/>
        <v>3</v>
      </c>
      <c r="P27" s="2">
        <f t="shared" si="3"/>
        <v>1</v>
      </c>
      <c r="Q27" s="1">
        <f t="shared" si="4"/>
        <v>1</v>
      </c>
      <c r="R27" s="1">
        <f t="shared" si="5"/>
        <v>0</v>
      </c>
      <c r="S27" s="2">
        <f t="shared" si="6"/>
        <v>2</v>
      </c>
      <c r="T27" s="2">
        <f t="shared" si="7"/>
        <v>1</v>
      </c>
      <c r="U27" s="1">
        <f t="shared" si="8"/>
        <v>0</v>
      </c>
      <c r="V27" s="1">
        <f t="shared" si="9"/>
        <v>2</v>
      </c>
      <c r="W27" s="2">
        <f t="shared" si="10"/>
        <v>1</v>
      </c>
      <c r="X27" s="2">
        <f t="shared" si="11"/>
        <v>1</v>
      </c>
      <c r="Y27" s="1">
        <f t="shared" si="12"/>
      </c>
      <c r="Z27" s="1">
        <f t="shared" si="13"/>
      </c>
      <c r="AA27" s="2">
        <f t="shared" si="14"/>
      </c>
      <c r="AB27" s="2">
        <f t="shared" si="15"/>
      </c>
      <c r="AF27" s="1">
        <f t="shared" si="16"/>
        <v>0</v>
      </c>
      <c r="AG27" s="2">
        <f t="shared" si="17"/>
        <v>0</v>
      </c>
      <c r="AH27" s="1">
        <f t="shared" si="18"/>
        <v>5</v>
      </c>
      <c r="AI27" s="2">
        <f t="shared" si="19"/>
        <v>0</v>
      </c>
      <c r="AJ27" s="1">
        <f t="shared" si="20"/>
        <v>3</v>
      </c>
      <c r="AK27" s="2">
        <f t="shared" si="21"/>
        <v>0</v>
      </c>
      <c r="AL27" s="1">
        <f t="shared" si="22"/>
        <v>0</v>
      </c>
      <c r="AM27" s="2">
        <f t="shared" si="23"/>
        <v>0</v>
      </c>
      <c r="AN27">
        <f t="shared" si="24"/>
        <v>8</v>
      </c>
    </row>
    <row r="28" spans="1:40" ht="15">
      <c r="A28" t="s">
        <v>80</v>
      </c>
      <c r="B28">
        <v>30917323</v>
      </c>
      <c r="C28" s="6">
        <v>0.12569444444444444</v>
      </c>
      <c r="D28" s="6">
        <v>0.08333333333333333</v>
      </c>
      <c r="E28" s="6">
        <v>0.08402777777777777</v>
      </c>
      <c r="F28" s="6">
        <v>0.08402777777777777</v>
      </c>
      <c r="G28" s="6">
        <v>0.08472222222222221</v>
      </c>
      <c r="H28" s="6">
        <v>0.04305555555555556</v>
      </c>
      <c r="M28" s="1">
        <f t="shared" si="0"/>
        <v>3</v>
      </c>
      <c r="N28" s="1">
        <f t="shared" si="1"/>
        <v>1</v>
      </c>
      <c r="O28" s="2">
        <f t="shared" si="2"/>
        <v>2</v>
      </c>
      <c r="P28" s="2">
        <f t="shared" si="3"/>
        <v>0</v>
      </c>
      <c r="Q28" s="1">
        <f t="shared" si="4"/>
        <v>2</v>
      </c>
      <c r="R28" s="1">
        <f t="shared" si="5"/>
        <v>1</v>
      </c>
      <c r="S28" s="2">
        <f t="shared" si="6"/>
        <v>2</v>
      </c>
      <c r="T28" s="2">
        <f t="shared" si="7"/>
        <v>1</v>
      </c>
      <c r="U28" s="1">
        <f t="shared" si="8"/>
        <v>2</v>
      </c>
      <c r="V28" s="1">
        <f t="shared" si="9"/>
        <v>2</v>
      </c>
      <c r="W28" s="2">
        <f t="shared" si="10"/>
        <v>1</v>
      </c>
      <c r="X28" s="2">
        <f t="shared" si="11"/>
        <v>2</v>
      </c>
      <c r="Y28" s="1">
        <f t="shared" si="12"/>
      </c>
      <c r="Z28" s="1">
        <f t="shared" si="13"/>
      </c>
      <c r="AA28" s="2">
        <f t="shared" si="14"/>
      </c>
      <c r="AB28" s="2">
        <f t="shared" si="15"/>
      </c>
      <c r="AF28" s="1">
        <f t="shared" si="16"/>
        <v>0</v>
      </c>
      <c r="AG28" s="2">
        <f t="shared" si="17"/>
        <v>0</v>
      </c>
      <c r="AH28" s="1">
        <f t="shared" si="18"/>
        <v>4</v>
      </c>
      <c r="AI28" s="2">
        <f t="shared" si="19"/>
        <v>0</v>
      </c>
      <c r="AJ28" s="1">
        <f t="shared" si="20"/>
        <v>0</v>
      </c>
      <c r="AK28" s="2">
        <f t="shared" si="21"/>
        <v>0</v>
      </c>
      <c r="AL28" s="1">
        <f t="shared" si="22"/>
        <v>0</v>
      </c>
      <c r="AM28" s="2">
        <f t="shared" si="23"/>
        <v>0</v>
      </c>
      <c r="AN28">
        <f t="shared" si="24"/>
        <v>4</v>
      </c>
    </row>
    <row r="29" spans="1:40" ht="15">
      <c r="A29" t="s">
        <v>68</v>
      </c>
      <c r="B29">
        <v>30918693</v>
      </c>
      <c r="C29" s="6">
        <v>0.08402777777777777</v>
      </c>
      <c r="D29" s="6">
        <v>0.08333333333333333</v>
      </c>
      <c r="E29" s="6">
        <v>0.042361111111111106</v>
      </c>
      <c r="F29" s="6">
        <v>0.08333333333333333</v>
      </c>
      <c r="G29" s="6">
        <v>0.001388888888888889</v>
      </c>
      <c r="H29" s="6">
        <v>0.04305555555555556</v>
      </c>
      <c r="M29" s="1">
        <f t="shared" si="0"/>
        <v>2</v>
      </c>
      <c r="N29" s="1">
        <f t="shared" si="1"/>
        <v>1</v>
      </c>
      <c r="O29" s="2">
        <f t="shared" si="2"/>
        <v>2</v>
      </c>
      <c r="P29" s="2">
        <f t="shared" si="3"/>
        <v>0</v>
      </c>
      <c r="Q29" s="1">
        <f t="shared" si="4"/>
        <v>1</v>
      </c>
      <c r="R29" s="1">
        <f t="shared" si="5"/>
        <v>1</v>
      </c>
      <c r="S29" s="2">
        <f t="shared" si="6"/>
        <v>2</v>
      </c>
      <c r="T29" s="2">
        <f t="shared" si="7"/>
        <v>0</v>
      </c>
      <c r="U29" s="1">
        <f t="shared" si="8"/>
        <v>0</v>
      </c>
      <c r="V29" s="1">
        <f t="shared" si="9"/>
        <v>2</v>
      </c>
      <c r="W29" s="2">
        <f t="shared" si="10"/>
        <v>1</v>
      </c>
      <c r="X29" s="2">
        <f t="shared" si="11"/>
        <v>2</v>
      </c>
      <c r="Y29" s="1">
        <f t="shared" si="12"/>
      </c>
      <c r="Z29" s="1">
        <f t="shared" si="13"/>
      </c>
      <c r="AA29" s="2">
        <f t="shared" si="14"/>
      </c>
      <c r="AB29" s="2">
        <f t="shared" si="15"/>
      </c>
      <c r="AF29" s="1">
        <f t="shared" si="16"/>
        <v>0</v>
      </c>
      <c r="AG29" s="2">
        <f t="shared" si="17"/>
        <v>0</v>
      </c>
      <c r="AH29" s="1">
        <f t="shared" si="18"/>
        <v>0</v>
      </c>
      <c r="AI29" s="2">
        <f t="shared" si="19"/>
        <v>0</v>
      </c>
      <c r="AJ29" s="1">
        <f t="shared" si="20"/>
        <v>3</v>
      </c>
      <c r="AK29" s="2">
        <f t="shared" si="21"/>
        <v>0</v>
      </c>
      <c r="AL29" s="1">
        <f t="shared" si="22"/>
        <v>0</v>
      </c>
      <c r="AM29" s="2">
        <f t="shared" si="23"/>
        <v>0</v>
      </c>
      <c r="AN29">
        <f t="shared" si="24"/>
        <v>3</v>
      </c>
    </row>
    <row r="30" spans="1:40" ht="15">
      <c r="A30" t="s">
        <v>22</v>
      </c>
      <c r="B30">
        <v>30714756</v>
      </c>
      <c r="C30" s="6">
        <v>0.08402777777777777</v>
      </c>
      <c r="D30" s="6">
        <v>0.04305555555555556</v>
      </c>
      <c r="E30" s="6">
        <v>0.08472222222222221</v>
      </c>
      <c r="F30" s="6">
        <v>0.08333333333333333</v>
      </c>
      <c r="G30" s="6">
        <v>0.043750000000000004</v>
      </c>
      <c r="H30" s="6">
        <v>0.08402777777777777</v>
      </c>
      <c r="M30" s="1">
        <f t="shared" si="0"/>
        <v>2</v>
      </c>
      <c r="N30" s="1">
        <f t="shared" si="1"/>
        <v>1</v>
      </c>
      <c r="O30" s="2">
        <f t="shared" si="2"/>
        <v>1</v>
      </c>
      <c r="P30" s="2">
        <f t="shared" si="3"/>
        <v>2</v>
      </c>
      <c r="Q30" s="1">
        <f t="shared" si="4"/>
        <v>2</v>
      </c>
      <c r="R30" s="1">
        <f t="shared" si="5"/>
        <v>2</v>
      </c>
      <c r="S30" s="2">
        <f t="shared" si="6"/>
        <v>2</v>
      </c>
      <c r="T30" s="2">
        <f t="shared" si="7"/>
        <v>0</v>
      </c>
      <c r="U30" s="1">
        <f t="shared" si="8"/>
        <v>1</v>
      </c>
      <c r="V30" s="1">
        <f t="shared" si="9"/>
        <v>3</v>
      </c>
      <c r="W30" s="2">
        <f t="shared" si="10"/>
        <v>2</v>
      </c>
      <c r="X30" s="2">
        <f t="shared" si="11"/>
        <v>1</v>
      </c>
      <c r="Y30" s="1">
        <f t="shared" si="12"/>
      </c>
      <c r="Z30" s="1">
        <f t="shared" si="13"/>
      </c>
      <c r="AA30" s="2">
        <f t="shared" si="14"/>
      </c>
      <c r="AB30" s="2">
        <f t="shared" si="15"/>
      </c>
      <c r="AF30" s="1">
        <f t="shared" si="16"/>
        <v>0</v>
      </c>
      <c r="AG30" s="2">
        <f t="shared" si="17"/>
        <v>0</v>
      </c>
      <c r="AH30" s="1">
        <f t="shared" si="18"/>
        <v>0</v>
      </c>
      <c r="AI30" s="2">
        <f t="shared" si="19"/>
        <v>0</v>
      </c>
      <c r="AJ30" s="1">
        <f t="shared" si="20"/>
        <v>3</v>
      </c>
      <c r="AK30" s="2">
        <f t="shared" si="21"/>
        <v>4</v>
      </c>
      <c r="AL30" s="1">
        <f t="shared" si="22"/>
        <v>0</v>
      </c>
      <c r="AM30" s="2">
        <f t="shared" si="23"/>
        <v>0</v>
      </c>
      <c r="AN30">
        <f t="shared" si="24"/>
        <v>7</v>
      </c>
    </row>
    <row r="31" spans="1:40" ht="15">
      <c r="A31" t="s">
        <v>62</v>
      </c>
      <c r="B31">
        <v>31017874</v>
      </c>
      <c r="C31" s="6">
        <v>0.12569444444444444</v>
      </c>
      <c r="D31" s="6">
        <v>0.08333333333333333</v>
      </c>
      <c r="E31" s="6">
        <v>0.041666666666666664</v>
      </c>
      <c r="F31" s="6">
        <v>0.12638888888888888</v>
      </c>
      <c r="G31" s="6">
        <v>0.001388888888888889</v>
      </c>
      <c r="H31" s="6">
        <v>0.04305555555555556</v>
      </c>
      <c r="M31" s="1">
        <f t="shared" si="0"/>
        <v>3</v>
      </c>
      <c r="N31" s="1">
        <f t="shared" si="1"/>
        <v>1</v>
      </c>
      <c r="O31" s="2">
        <f t="shared" si="2"/>
        <v>2</v>
      </c>
      <c r="P31" s="2">
        <f t="shared" si="3"/>
        <v>0</v>
      </c>
      <c r="Q31" s="1">
        <f t="shared" si="4"/>
        <v>1</v>
      </c>
      <c r="R31" s="1">
        <f t="shared" si="5"/>
        <v>0</v>
      </c>
      <c r="S31" s="2">
        <f t="shared" si="6"/>
        <v>3</v>
      </c>
      <c r="T31" s="2">
        <f t="shared" si="7"/>
        <v>2</v>
      </c>
      <c r="U31" s="1">
        <f t="shared" si="8"/>
        <v>0</v>
      </c>
      <c r="V31" s="1">
        <f t="shared" si="9"/>
        <v>2</v>
      </c>
      <c r="W31" s="2">
        <f t="shared" si="10"/>
        <v>1</v>
      </c>
      <c r="X31" s="2">
        <f t="shared" si="11"/>
        <v>2</v>
      </c>
      <c r="Y31" s="1">
        <f t="shared" si="12"/>
      </c>
      <c r="Z31" s="1">
        <f t="shared" si="13"/>
      </c>
      <c r="AA31" s="2">
        <f t="shared" si="14"/>
      </c>
      <c r="AB31" s="2">
        <f t="shared" si="15"/>
      </c>
      <c r="AF31" s="1">
        <f t="shared" si="16"/>
        <v>0</v>
      </c>
      <c r="AG31" s="2">
        <f t="shared" si="17"/>
        <v>0</v>
      </c>
      <c r="AH31" s="1">
        <f t="shared" si="18"/>
        <v>5</v>
      </c>
      <c r="AI31" s="2">
        <f t="shared" si="19"/>
        <v>0</v>
      </c>
      <c r="AJ31" s="1">
        <f t="shared" si="20"/>
        <v>3</v>
      </c>
      <c r="AK31" s="2">
        <f t="shared" si="21"/>
        <v>0</v>
      </c>
      <c r="AL31" s="1">
        <f t="shared" si="22"/>
        <v>0</v>
      </c>
      <c r="AM31" s="2">
        <f t="shared" si="23"/>
        <v>0</v>
      </c>
      <c r="AN31">
        <f t="shared" si="24"/>
        <v>8</v>
      </c>
    </row>
    <row r="32" spans="1:40" ht="15">
      <c r="A32" t="s">
        <v>63</v>
      </c>
      <c r="B32">
        <v>30943878</v>
      </c>
      <c r="C32" s="6">
        <v>0.08402777777777777</v>
      </c>
      <c r="D32" s="6">
        <v>0.08333333333333333</v>
      </c>
      <c r="E32" s="6">
        <v>0.041666666666666664</v>
      </c>
      <c r="F32" s="6">
        <v>0.08402777777777777</v>
      </c>
      <c r="G32" s="6">
        <v>0.001388888888888889</v>
      </c>
      <c r="H32" s="6">
        <v>0.04305555555555556</v>
      </c>
      <c r="M32" s="1">
        <f t="shared" si="0"/>
        <v>2</v>
      </c>
      <c r="N32" s="1">
        <f t="shared" si="1"/>
        <v>1</v>
      </c>
      <c r="O32" s="2">
        <f t="shared" si="2"/>
        <v>2</v>
      </c>
      <c r="P32" s="2">
        <f t="shared" si="3"/>
        <v>0</v>
      </c>
      <c r="Q32" s="1">
        <f t="shared" si="4"/>
        <v>1</v>
      </c>
      <c r="R32" s="1">
        <f t="shared" si="5"/>
        <v>0</v>
      </c>
      <c r="S32" s="2">
        <f t="shared" si="6"/>
        <v>2</v>
      </c>
      <c r="T32" s="2">
        <f t="shared" si="7"/>
        <v>1</v>
      </c>
      <c r="U32" s="1">
        <f t="shared" si="8"/>
        <v>0</v>
      </c>
      <c r="V32" s="1">
        <f t="shared" si="9"/>
        <v>2</v>
      </c>
      <c r="W32" s="2">
        <f t="shared" si="10"/>
        <v>1</v>
      </c>
      <c r="X32" s="2">
        <f t="shared" si="11"/>
        <v>2</v>
      </c>
      <c r="Y32" s="1">
        <f t="shared" si="12"/>
      </c>
      <c r="Z32" s="1">
        <f t="shared" si="13"/>
      </c>
      <c r="AA32" s="2">
        <f t="shared" si="14"/>
      </c>
      <c r="AB32" s="2">
        <f t="shared" si="15"/>
      </c>
      <c r="AF32" s="1">
        <f t="shared" si="16"/>
        <v>0</v>
      </c>
      <c r="AG32" s="2">
        <f t="shared" si="17"/>
        <v>0</v>
      </c>
      <c r="AH32" s="1">
        <f t="shared" si="18"/>
        <v>5</v>
      </c>
      <c r="AI32" s="2">
        <f t="shared" si="19"/>
        <v>0</v>
      </c>
      <c r="AJ32" s="1">
        <f t="shared" si="20"/>
        <v>3</v>
      </c>
      <c r="AK32" s="2">
        <f t="shared" si="21"/>
        <v>0</v>
      </c>
      <c r="AL32" s="1">
        <f t="shared" si="22"/>
        <v>0</v>
      </c>
      <c r="AM32" s="2">
        <f t="shared" si="23"/>
        <v>0</v>
      </c>
      <c r="AN32">
        <f t="shared" si="24"/>
        <v>8</v>
      </c>
    </row>
    <row r="33" spans="1:40" ht="15">
      <c r="A33" t="s">
        <v>76</v>
      </c>
      <c r="B33">
        <v>30924551</v>
      </c>
      <c r="C33" s="6">
        <v>0.08333333333333333</v>
      </c>
      <c r="D33" s="6">
        <v>0.08333333333333333</v>
      </c>
      <c r="E33" s="6">
        <v>0.08472222222222221</v>
      </c>
      <c r="F33" s="6">
        <v>0.12569444444444444</v>
      </c>
      <c r="G33" s="6">
        <v>0.0020833333333333333</v>
      </c>
      <c r="H33" s="6">
        <v>0.042361111111111106</v>
      </c>
      <c r="M33" s="1">
        <f>_xlfn.IFERROR(IF(C33="","",HOUR(C33)),"")</f>
        <v>2</v>
      </c>
      <c r="N33" s="1">
        <f>_xlfn.IFERROR(IF(C33="","",MINUTE(C33)),"")</f>
        <v>0</v>
      </c>
      <c r="O33" s="2">
        <f>_xlfn.IFERROR(IF(D33="","",HOUR(D33)),"")</f>
        <v>2</v>
      </c>
      <c r="P33" s="2">
        <f>_xlfn.IFERROR(IF(D33="","",MINUTE(D33)),"")</f>
        <v>0</v>
      </c>
      <c r="Q33" s="1">
        <f>_xlfn.IFERROR(IF(E33="","",HOUR(E33)),"")</f>
        <v>2</v>
      </c>
      <c r="R33" s="1">
        <f>_xlfn.IFERROR(IF(E33="","",MINUTE(E33)),"")</f>
        <v>2</v>
      </c>
      <c r="S33" s="2">
        <f>_xlfn.IFERROR(IF(F33="","",HOUR(F33)),"")</f>
        <v>3</v>
      </c>
      <c r="T33" s="2">
        <f>_xlfn.IFERROR(IF(F33="","",MINUTE(F33)),"")</f>
        <v>1</v>
      </c>
      <c r="U33" s="1">
        <f>_xlfn.IFERROR(IF(G33="","",HOUR(G33)),"")</f>
        <v>0</v>
      </c>
      <c r="V33" s="1">
        <f>_xlfn.IFERROR(IF(G33="","",MINUTE(G33)),"")</f>
        <v>3</v>
      </c>
      <c r="W33" s="2">
        <f>_xlfn.IFERROR(IF(H33="","",HOUR(H33)),"")</f>
        <v>1</v>
      </c>
      <c r="X33" s="2">
        <f>_xlfn.IFERROR(IF(H33="","",MINUTE(H33)),"")</f>
        <v>1</v>
      </c>
      <c r="Y33" s="1">
        <f>_xlfn.IFERROR(IF(I33="","",HOUR(I33)),"")</f>
      </c>
      <c r="Z33" s="1">
        <f>_xlfn.IFERROR(IF(I33="","",MINUTE(I33)),"")</f>
      </c>
      <c r="AA33" s="2">
        <f>_xlfn.IFERROR(IF(J33="","",HOUR(J33)),"")</f>
      </c>
      <c r="AB33" s="2">
        <f>_xlfn.IFERROR(IF(J33="","",MINUTE(J33)),"")</f>
      </c>
      <c r="AF33" s="1">
        <f>IF(M$1="",0,IF(M33="",0,IF(AND(M$1=M33,N$1=N33),5,IF(M$1-N$1=M33-N33,4,IF(SIGN(M$1-N$1)=SIGN(M33-N33),3,0)))))</f>
        <v>0</v>
      </c>
      <c r="AG33" s="2">
        <f>IF(O$1="",0,IF(O33="",0,IF(AND(O$1=O33,P$1=P33),5,IF(O$1-P$1=O33-P33,4,IF(SIGN(O$1-P$1)=SIGN(O33-P33),3,0)))))</f>
        <v>0</v>
      </c>
      <c r="AH33" s="1">
        <f>IF(Q$1="",0,IF(Q33="",0,IF(AND(Q$1=Q33,R$1=R33),5,IF(Q$1-R$1=Q33-R33,4,IF(SIGN(Q$1-R$1)=SIGN(Q33-R33),3,0)))))</f>
        <v>0</v>
      </c>
      <c r="AI33" s="2">
        <f>IF(S$1="",0,IF(S33="",0,IF(AND(S$1=S33,T$1=T33),5,IF(S$1-T$1=S33-T33,4,IF(SIGN(S$1-T$1)=SIGN(S33-T33),3,0)))))</f>
        <v>0</v>
      </c>
      <c r="AJ33" s="1">
        <f>IF(U$1="",0,IF(U33="",0,IF(AND(U$1=U33,V$1=V33),5,IF(U$1-V$1=U33-V33,4,IF(SIGN(U$1-V$1)=SIGN(U33-V33),3,0)))))</f>
        <v>3</v>
      </c>
      <c r="AK33" s="2">
        <f>IF(W$1="",0,IF(W33="",0,IF(AND(W$1=W33,X$1=X33),5,IF(W$1-X$1=W33-X33,4,IF(SIGN(W$1-X$1)=SIGN(W33-X33),3,0)))))</f>
        <v>0</v>
      </c>
      <c r="AL33" s="1">
        <f>IF(Y$1="",0,IF(Y33="",0,IF(AND(Y$1=Y33,Z$1=Z33),5,IF(Y$1-Z$1=Y33-Z33,4,IF(SIGN(Y$1-Z$1)=SIGN(Y33-Z33),3,0)))))</f>
        <v>0</v>
      </c>
      <c r="AM33" s="2">
        <f>IF(AA$1="",0,IF(AA33="",0,IF(AND(AA$1=AA33,AB$1=AB33),5,IF(AA$1-AB$1=AA33-AB33,4,IF(SIGN(AA$1-AB$1)=SIGN(AA33-AB33),3,0)))))</f>
        <v>0</v>
      </c>
      <c r="AN33">
        <f>SUM(AF33:AM33)</f>
        <v>3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3"/>
  <sheetViews>
    <sheetView zoomScalePageLayoutView="0" workbookViewId="0" topLeftCell="A1">
      <selection activeCell="Y1" sqref="Y1"/>
    </sheetView>
  </sheetViews>
  <sheetFormatPr defaultColWidth="2.7109375" defaultRowHeight="15"/>
  <cols>
    <col min="1" max="8" width="10.8515625" style="0" customWidth="1"/>
    <col min="9" max="12" width="2.7109375" style="0" customWidth="1"/>
    <col min="13" max="16" width="2.00390625" style="0" bestFit="1" customWidth="1"/>
    <col min="17" max="31" width="2.7109375" style="0" customWidth="1"/>
    <col min="32" max="39" width="2.00390625" style="0" bestFit="1" customWidth="1"/>
    <col min="40" max="40" width="3.00390625" style="0" bestFit="1" customWidth="1"/>
  </cols>
  <sheetData>
    <row r="1" spans="1:28" ht="15">
      <c r="A1" t="s">
        <v>13</v>
      </c>
      <c r="B1" t="s">
        <v>14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M1" s="1">
        <v>0</v>
      </c>
      <c r="N1" s="1">
        <v>3</v>
      </c>
      <c r="O1" s="2">
        <v>1</v>
      </c>
      <c r="P1" s="2">
        <v>0</v>
      </c>
      <c r="Q1" s="1">
        <v>1</v>
      </c>
      <c r="R1" s="1">
        <v>1</v>
      </c>
      <c r="S1" s="2">
        <v>2</v>
      </c>
      <c r="T1" s="2">
        <v>4</v>
      </c>
      <c r="U1" s="1">
        <v>2</v>
      </c>
      <c r="V1" s="1">
        <v>2</v>
      </c>
      <c r="W1" s="2">
        <v>2</v>
      </c>
      <c r="X1" s="2">
        <v>2</v>
      </c>
      <c r="Y1" s="1"/>
      <c r="Z1" s="1"/>
      <c r="AA1" s="2"/>
      <c r="AB1" s="2"/>
    </row>
    <row r="2" spans="1:40" ht="15">
      <c r="A2" t="s">
        <v>77</v>
      </c>
      <c r="B2">
        <v>30951777</v>
      </c>
      <c r="C2" s="6">
        <v>0.001388888888888889</v>
      </c>
      <c r="D2" s="6">
        <v>0.042361111111111106</v>
      </c>
      <c r="E2" s="6">
        <v>0.04305555555555556</v>
      </c>
      <c r="F2" s="6">
        <v>0.04305555555555556</v>
      </c>
      <c r="G2" s="6">
        <v>0.041666666666666664</v>
      </c>
      <c r="H2" s="6">
        <v>0.08472222222222221</v>
      </c>
      <c r="M2" s="1">
        <f>_xlfn.IFERROR(IF(C2="","",HOUR(C2)),"")</f>
        <v>0</v>
      </c>
      <c r="N2" s="1">
        <f>_xlfn.IFERROR(IF(C2="","",MINUTE(C2)),"")</f>
        <v>2</v>
      </c>
      <c r="O2" s="2">
        <f>_xlfn.IFERROR(IF(D2="","",HOUR(D2)),"")</f>
        <v>1</v>
      </c>
      <c r="P2" s="2">
        <f>_xlfn.IFERROR(IF(D2="","",MINUTE(D2)),"")</f>
        <v>1</v>
      </c>
      <c r="Q2" s="1">
        <f>_xlfn.IFERROR(IF(E2="","",HOUR(E2)),"")</f>
        <v>1</v>
      </c>
      <c r="R2" s="1">
        <f>_xlfn.IFERROR(IF(E2="","",MINUTE(E2)),"")</f>
        <v>2</v>
      </c>
      <c r="S2" s="2">
        <f>_xlfn.IFERROR(IF(F2="","",HOUR(F2)),"")</f>
        <v>1</v>
      </c>
      <c r="T2" s="2">
        <f>_xlfn.IFERROR(IF(F2="","",MINUTE(F2)),"")</f>
        <v>2</v>
      </c>
      <c r="U2" s="1">
        <f>_xlfn.IFERROR(IF(G2="","",HOUR(G2)),"")</f>
        <v>1</v>
      </c>
      <c r="V2" s="1">
        <f>_xlfn.IFERROR(IF(G2="","",MINUTE(G2)),"")</f>
        <v>0</v>
      </c>
      <c r="W2" s="2">
        <f>_xlfn.IFERROR(IF(H2="","",HOUR(H2)),"")</f>
        <v>2</v>
      </c>
      <c r="X2" s="2">
        <f>_xlfn.IFERROR(IF(H2="","",MINUTE(H2)),"")</f>
        <v>2</v>
      </c>
      <c r="Y2" s="1">
        <f>_xlfn.IFERROR(IF(I2="","",HOUR(I2)),"")</f>
      </c>
      <c r="Z2" s="1">
        <f>_xlfn.IFERROR(IF(I2="","",MINUTE(I2)),"")</f>
      </c>
      <c r="AA2" s="2">
        <f>_xlfn.IFERROR(IF(J2="","",HOUR(J2)),"")</f>
      </c>
      <c r="AB2" s="2">
        <f>_xlfn.IFERROR(IF(J2="","",MINUTE(J2)),"")</f>
      </c>
      <c r="AF2" s="1">
        <f>IF(M$1="",0,IF(M2="",0,IF(AND(M$1=M2,N$1=N2),5,IF(M$1-N$1=M2-N2,4,IF(SIGN(M$1-N$1)=SIGN(M2-N2),3,0)))))</f>
        <v>3</v>
      </c>
      <c r="AG2" s="2">
        <f>IF(O$1="",0,IF(O2="",0,IF(AND(O$1=O2,P$1=P2),5,IF(O$1-P$1=O2-P2,4,IF(SIGN(O$1-P$1)=SIGN(O2-P2),3,0)))))</f>
        <v>0</v>
      </c>
      <c r="AH2" s="1">
        <f>IF(Q$1="",0,IF(Q2="",0,IF(AND(Q$1=Q2,R$1=R2),5,IF(Q$1-R$1=Q2-R2,4,IF(SIGN(Q$1-R$1)=SIGN(Q2-R2),3,0)))))</f>
        <v>0</v>
      </c>
      <c r="AI2" s="2">
        <f>IF(S$1="",0,IF(S2="",0,IF(AND(S$1=S2,T$1=T2),5,IF(S$1-T$1=S2-T2,4,IF(SIGN(S$1-T$1)=SIGN(S2-T2),3,0)))))</f>
        <v>3</v>
      </c>
      <c r="AJ2" s="1">
        <f>IF(U$1="",0,IF(U2="",0,IF(AND(U$1=U2,V$1=V2),5,IF(U$1-V$1=U2-V2,4,IF(SIGN(U$1-V$1)=SIGN(U2-V2),3,0)))))</f>
        <v>0</v>
      </c>
      <c r="AK2" s="2">
        <f>IF(W$1="",0,IF(W2="",0,IF(AND(W$1=W2,X$1=X2),5,IF(W$1-X$1=W2-X2,4,IF(SIGN(W$1-X$1)=SIGN(W2-X2),3,0)))))</f>
        <v>5</v>
      </c>
      <c r="AL2" s="1">
        <f>IF(Y$1="",0,IF(Y2="",0,IF(AND(Y$1=Y2,Z$1=Z2),5,IF(Y$1-Z$1=Y2-Z2,4,IF(SIGN(Y$1-Z$1)=SIGN(Y2-Z2),3,0)))))</f>
        <v>0</v>
      </c>
      <c r="AM2" s="2">
        <f>IF(AA$1="",0,IF(AA2="",0,IF(AND(AA$1=AA2,AB$1=AB2),5,IF(AA$1-AB$1=AA2-AB2,4,IF(SIGN(AA$1-AB$1)=SIGN(AA2-AB2),3,0)))))</f>
        <v>0</v>
      </c>
      <c r="AN2">
        <f>SUM(AF2:AM2)</f>
        <v>11</v>
      </c>
    </row>
    <row r="3" spans="1:40" ht="15">
      <c r="A3" t="s">
        <v>83</v>
      </c>
      <c r="B3">
        <v>31038339</v>
      </c>
      <c r="C3" s="6">
        <v>0.043750000000000004</v>
      </c>
      <c r="D3" s="6">
        <v>0.08472222222222221</v>
      </c>
      <c r="E3" s="6">
        <v>0.044444444444444446</v>
      </c>
      <c r="F3" s="6">
        <v>0.04305555555555556</v>
      </c>
      <c r="G3" s="6">
        <v>0.043750000000000004</v>
      </c>
      <c r="H3" s="6">
        <v>0.08402777777777777</v>
      </c>
      <c r="M3" s="1">
        <f aca="true" t="shared" si="0" ref="M3:M32">_xlfn.IFERROR(IF(C3="","",HOUR(C3)),"")</f>
        <v>1</v>
      </c>
      <c r="N3" s="1">
        <f aca="true" t="shared" si="1" ref="N3:N32">_xlfn.IFERROR(IF(C3="","",MINUTE(C3)),"")</f>
        <v>3</v>
      </c>
      <c r="O3" s="2">
        <f aca="true" t="shared" si="2" ref="O3:O32">_xlfn.IFERROR(IF(D3="","",HOUR(D3)),"")</f>
        <v>2</v>
      </c>
      <c r="P3" s="2">
        <f aca="true" t="shared" si="3" ref="P3:P32">_xlfn.IFERROR(IF(D3="","",MINUTE(D3)),"")</f>
        <v>2</v>
      </c>
      <c r="Q3" s="1">
        <f aca="true" t="shared" si="4" ref="Q3:Q32">_xlfn.IFERROR(IF(E3="","",HOUR(E3)),"")</f>
        <v>1</v>
      </c>
      <c r="R3" s="1">
        <f aca="true" t="shared" si="5" ref="R3:R32">_xlfn.IFERROR(IF(E3="","",MINUTE(E3)),"")</f>
        <v>4</v>
      </c>
      <c r="S3" s="2">
        <f aca="true" t="shared" si="6" ref="S3:S32">_xlfn.IFERROR(IF(F3="","",HOUR(F3)),"")</f>
        <v>1</v>
      </c>
      <c r="T3" s="2">
        <f aca="true" t="shared" si="7" ref="T3:T32">_xlfn.IFERROR(IF(F3="","",MINUTE(F3)),"")</f>
        <v>2</v>
      </c>
      <c r="U3" s="1">
        <f aca="true" t="shared" si="8" ref="U3:U32">_xlfn.IFERROR(IF(G3="","",HOUR(G3)),"")</f>
        <v>1</v>
      </c>
      <c r="V3" s="1">
        <f aca="true" t="shared" si="9" ref="V3:V32">_xlfn.IFERROR(IF(G3="","",MINUTE(G3)),"")</f>
        <v>3</v>
      </c>
      <c r="W3" s="2">
        <f aca="true" t="shared" si="10" ref="W3:W32">_xlfn.IFERROR(IF(H3="","",HOUR(H3)),"")</f>
        <v>2</v>
      </c>
      <c r="X3" s="2">
        <f aca="true" t="shared" si="11" ref="X3:X32">_xlfn.IFERROR(IF(H3="","",MINUTE(H3)),"")</f>
        <v>1</v>
      </c>
      <c r="Y3" s="1">
        <f aca="true" t="shared" si="12" ref="Y3:Y32">_xlfn.IFERROR(IF(I3="","",HOUR(I3)),"")</f>
      </c>
      <c r="Z3" s="1">
        <f aca="true" t="shared" si="13" ref="Z3:Z32">_xlfn.IFERROR(IF(I3="","",MINUTE(I3)),"")</f>
      </c>
      <c r="AA3" s="2">
        <f aca="true" t="shared" si="14" ref="AA3:AA32">_xlfn.IFERROR(IF(J3="","",HOUR(J3)),"")</f>
      </c>
      <c r="AB3" s="2">
        <f aca="true" t="shared" si="15" ref="AB3:AB32">_xlfn.IFERROR(IF(J3="","",MINUTE(J3)),"")</f>
      </c>
      <c r="AF3" s="1">
        <f aca="true" t="shared" si="16" ref="AF3:AF32">IF(M$1="",0,IF(M3="",0,IF(AND(M$1=M3,N$1=N3),5,IF(M$1-N$1=M3-N3,4,IF(SIGN(M$1-N$1)=SIGN(M3-N3),3,0)))))</f>
        <v>3</v>
      </c>
      <c r="AG3" s="2">
        <f aca="true" t="shared" si="17" ref="AG3:AG32">IF(O$1="",0,IF(O3="",0,IF(AND(O$1=O3,P$1=P3),5,IF(O$1-P$1=O3-P3,4,IF(SIGN(O$1-P$1)=SIGN(O3-P3),3,0)))))</f>
        <v>0</v>
      </c>
      <c r="AH3" s="1">
        <f aca="true" t="shared" si="18" ref="AH3:AH32">IF(Q$1="",0,IF(Q3="",0,IF(AND(Q$1=Q3,R$1=R3),5,IF(Q$1-R$1=Q3-R3,4,IF(SIGN(Q$1-R$1)=SIGN(Q3-R3),3,0)))))</f>
        <v>0</v>
      </c>
      <c r="AI3" s="2">
        <f aca="true" t="shared" si="19" ref="AI3:AI32">IF(S$1="",0,IF(S3="",0,IF(AND(S$1=S3,T$1=T3),5,IF(S$1-T$1=S3-T3,4,IF(SIGN(S$1-T$1)=SIGN(S3-T3),3,0)))))</f>
        <v>3</v>
      </c>
      <c r="AJ3" s="1">
        <f aca="true" t="shared" si="20" ref="AJ3:AJ32">IF(U$1="",0,IF(U3="",0,IF(AND(U$1=U3,V$1=V3),5,IF(U$1-V$1=U3-V3,4,IF(SIGN(U$1-V$1)=SIGN(U3-V3),3,0)))))</f>
        <v>0</v>
      </c>
      <c r="AK3" s="2">
        <f aca="true" t="shared" si="21" ref="AK3:AK32">IF(W$1="",0,IF(W3="",0,IF(AND(W$1=W3,X$1=X3),5,IF(W$1-X$1=W3-X3,4,IF(SIGN(W$1-X$1)=SIGN(W3-X3),3,0)))))</f>
        <v>0</v>
      </c>
      <c r="AL3" s="1">
        <f aca="true" t="shared" si="22" ref="AL3:AL32">IF(Y$1="",0,IF(Y3="",0,IF(AND(Y$1=Y3,Z$1=Z3),5,IF(Y$1-Z$1=Y3-Z3,4,IF(SIGN(Y$1-Z$1)=SIGN(Y3-Z3),3,0)))))</f>
        <v>0</v>
      </c>
      <c r="AM3" s="2">
        <f aca="true" t="shared" si="23" ref="AM3:AM32">IF(AA$1="",0,IF(AA3="",0,IF(AND(AA$1=AA3,AB$1=AB3),5,IF(AA$1-AB$1=AA3-AB3,4,IF(SIGN(AA$1-AB$1)=SIGN(AA3-AB3),3,0)))))</f>
        <v>0</v>
      </c>
      <c r="AN3">
        <f aca="true" t="shared" si="24" ref="AN3:AN32">SUM(AF3:AM3)</f>
        <v>6</v>
      </c>
    </row>
    <row r="4" spans="1:40" ht="15">
      <c r="A4" t="s">
        <v>84</v>
      </c>
      <c r="B4">
        <v>31208453</v>
      </c>
      <c r="C4" s="6">
        <v>0.04305555555555556</v>
      </c>
      <c r="D4" s="6">
        <v>0.042361111111111106</v>
      </c>
      <c r="E4" s="6">
        <v>0.04305555555555556</v>
      </c>
      <c r="F4" s="6">
        <v>0.04305555555555556</v>
      </c>
      <c r="G4" s="6">
        <v>0.042361111111111106</v>
      </c>
      <c r="H4" s="6">
        <v>0.12569444444444444</v>
      </c>
      <c r="M4" s="1">
        <f t="shared" si="0"/>
        <v>1</v>
      </c>
      <c r="N4" s="1">
        <f t="shared" si="1"/>
        <v>2</v>
      </c>
      <c r="O4" s="2">
        <f t="shared" si="2"/>
        <v>1</v>
      </c>
      <c r="P4" s="2">
        <f t="shared" si="3"/>
        <v>1</v>
      </c>
      <c r="Q4" s="1">
        <f t="shared" si="4"/>
        <v>1</v>
      </c>
      <c r="R4" s="1">
        <f t="shared" si="5"/>
        <v>2</v>
      </c>
      <c r="S4" s="2">
        <f t="shared" si="6"/>
        <v>1</v>
      </c>
      <c r="T4" s="2">
        <f t="shared" si="7"/>
        <v>2</v>
      </c>
      <c r="U4" s="1">
        <f t="shared" si="8"/>
        <v>1</v>
      </c>
      <c r="V4" s="1">
        <f t="shared" si="9"/>
        <v>1</v>
      </c>
      <c r="W4" s="2">
        <f t="shared" si="10"/>
        <v>3</v>
      </c>
      <c r="X4" s="2">
        <f t="shared" si="11"/>
        <v>1</v>
      </c>
      <c r="Y4" s="1">
        <f t="shared" si="12"/>
      </c>
      <c r="Z4" s="1">
        <f t="shared" si="13"/>
      </c>
      <c r="AA4" s="2">
        <f t="shared" si="14"/>
      </c>
      <c r="AB4" s="2">
        <f t="shared" si="15"/>
      </c>
      <c r="AF4" s="1">
        <f t="shared" si="16"/>
        <v>3</v>
      </c>
      <c r="AG4" s="2">
        <f t="shared" si="17"/>
        <v>0</v>
      </c>
      <c r="AH4" s="1">
        <f t="shared" si="18"/>
        <v>0</v>
      </c>
      <c r="AI4" s="2">
        <f t="shared" si="19"/>
        <v>3</v>
      </c>
      <c r="AJ4" s="1">
        <f t="shared" si="20"/>
        <v>4</v>
      </c>
      <c r="AK4" s="2">
        <f t="shared" si="21"/>
        <v>0</v>
      </c>
      <c r="AL4" s="1">
        <f t="shared" si="22"/>
        <v>0</v>
      </c>
      <c r="AM4" s="2">
        <f t="shared" si="23"/>
        <v>0</v>
      </c>
      <c r="AN4">
        <f t="shared" si="24"/>
        <v>10</v>
      </c>
    </row>
    <row r="5" spans="1:40" ht="15">
      <c r="A5" t="s">
        <v>79</v>
      </c>
      <c r="B5">
        <v>30922360</v>
      </c>
      <c r="C5" s="6">
        <v>0.04305555555555556</v>
      </c>
      <c r="D5" s="6">
        <v>0.042361111111111106</v>
      </c>
      <c r="E5" s="6">
        <v>0.002777777777777778</v>
      </c>
      <c r="F5" s="6">
        <v>0.042361111111111106</v>
      </c>
      <c r="G5" s="6">
        <v>0.043750000000000004</v>
      </c>
      <c r="H5" s="6">
        <v>0.08402777777777777</v>
      </c>
      <c r="M5" s="1">
        <f t="shared" si="0"/>
        <v>1</v>
      </c>
      <c r="N5" s="1">
        <f t="shared" si="1"/>
        <v>2</v>
      </c>
      <c r="O5" s="2">
        <f t="shared" si="2"/>
        <v>1</v>
      </c>
      <c r="P5" s="2">
        <f t="shared" si="3"/>
        <v>1</v>
      </c>
      <c r="Q5" s="1">
        <f t="shared" si="4"/>
        <v>0</v>
      </c>
      <c r="R5" s="1">
        <f t="shared" si="5"/>
        <v>4</v>
      </c>
      <c r="S5" s="2">
        <f t="shared" si="6"/>
        <v>1</v>
      </c>
      <c r="T5" s="2">
        <f t="shared" si="7"/>
        <v>1</v>
      </c>
      <c r="U5" s="1">
        <f t="shared" si="8"/>
        <v>1</v>
      </c>
      <c r="V5" s="1">
        <f t="shared" si="9"/>
        <v>3</v>
      </c>
      <c r="W5" s="2">
        <f t="shared" si="10"/>
        <v>2</v>
      </c>
      <c r="X5" s="2">
        <f t="shared" si="11"/>
        <v>1</v>
      </c>
      <c r="Y5" s="1">
        <f t="shared" si="12"/>
      </c>
      <c r="Z5" s="1">
        <f t="shared" si="13"/>
      </c>
      <c r="AA5" s="2">
        <f t="shared" si="14"/>
      </c>
      <c r="AB5" s="2">
        <f t="shared" si="15"/>
      </c>
      <c r="AF5" s="1">
        <f t="shared" si="16"/>
        <v>3</v>
      </c>
      <c r="AG5" s="2">
        <f t="shared" si="17"/>
        <v>0</v>
      </c>
      <c r="AH5" s="1">
        <f t="shared" si="18"/>
        <v>0</v>
      </c>
      <c r="AI5" s="2">
        <f t="shared" si="19"/>
        <v>0</v>
      </c>
      <c r="AJ5" s="1">
        <f t="shared" si="20"/>
        <v>0</v>
      </c>
      <c r="AK5" s="2">
        <f t="shared" si="21"/>
        <v>0</v>
      </c>
      <c r="AL5" s="1">
        <f t="shared" si="22"/>
        <v>0</v>
      </c>
      <c r="AM5" s="2">
        <f t="shared" si="23"/>
        <v>0</v>
      </c>
      <c r="AN5">
        <f t="shared" si="24"/>
        <v>3</v>
      </c>
    </row>
    <row r="6" spans="1:40" ht="15">
      <c r="A6" t="s">
        <v>71</v>
      </c>
      <c r="B6">
        <v>30931962</v>
      </c>
      <c r="C6" s="6">
        <v>0.0006944444444444445</v>
      </c>
      <c r="D6" s="6">
        <v>0.08333333333333333</v>
      </c>
      <c r="E6" s="6">
        <v>0.0020833333333333333</v>
      </c>
      <c r="F6" s="6">
        <v>0.042361111111111106</v>
      </c>
      <c r="G6" s="6">
        <v>0.04305555555555556</v>
      </c>
      <c r="H6" s="6">
        <v>0.125</v>
      </c>
      <c r="M6" s="1">
        <f t="shared" si="0"/>
        <v>0</v>
      </c>
      <c r="N6" s="1">
        <f t="shared" si="1"/>
        <v>1</v>
      </c>
      <c r="O6" s="2">
        <f t="shared" si="2"/>
        <v>2</v>
      </c>
      <c r="P6" s="2">
        <f t="shared" si="3"/>
        <v>0</v>
      </c>
      <c r="Q6" s="1">
        <f t="shared" si="4"/>
        <v>0</v>
      </c>
      <c r="R6" s="1">
        <f t="shared" si="5"/>
        <v>3</v>
      </c>
      <c r="S6" s="2">
        <f t="shared" si="6"/>
        <v>1</v>
      </c>
      <c r="T6" s="2">
        <f t="shared" si="7"/>
        <v>1</v>
      </c>
      <c r="U6" s="1">
        <f t="shared" si="8"/>
        <v>1</v>
      </c>
      <c r="V6" s="1">
        <f t="shared" si="9"/>
        <v>2</v>
      </c>
      <c r="W6" s="2">
        <f t="shared" si="10"/>
        <v>3</v>
      </c>
      <c r="X6" s="2">
        <f t="shared" si="11"/>
        <v>0</v>
      </c>
      <c r="Y6" s="1">
        <f t="shared" si="12"/>
      </c>
      <c r="Z6" s="1">
        <f t="shared" si="13"/>
      </c>
      <c r="AA6" s="2">
        <f t="shared" si="14"/>
      </c>
      <c r="AB6" s="2">
        <f t="shared" si="15"/>
      </c>
      <c r="AF6" s="1">
        <f t="shared" si="16"/>
        <v>3</v>
      </c>
      <c r="AG6" s="2">
        <f t="shared" si="17"/>
        <v>3</v>
      </c>
      <c r="AH6" s="1">
        <f t="shared" si="18"/>
        <v>0</v>
      </c>
      <c r="AI6" s="2">
        <f t="shared" si="19"/>
        <v>0</v>
      </c>
      <c r="AJ6" s="1">
        <f t="shared" si="20"/>
        <v>0</v>
      </c>
      <c r="AK6" s="2">
        <f t="shared" si="21"/>
        <v>0</v>
      </c>
      <c r="AL6" s="1">
        <f t="shared" si="22"/>
        <v>0</v>
      </c>
      <c r="AM6" s="2">
        <f t="shared" si="23"/>
        <v>0</v>
      </c>
      <c r="AN6">
        <f t="shared" si="24"/>
        <v>6</v>
      </c>
    </row>
    <row r="7" spans="1:40" ht="15">
      <c r="A7" t="s">
        <v>24</v>
      </c>
      <c r="B7">
        <v>30713177</v>
      </c>
      <c r="C7" s="6">
        <v>0.0020833333333333333</v>
      </c>
      <c r="D7" s="6">
        <v>0.08402777777777777</v>
      </c>
      <c r="E7" s="6">
        <v>0.002777777777777778</v>
      </c>
      <c r="F7" s="6">
        <v>0.04305555555555556</v>
      </c>
      <c r="G7" s="6">
        <v>0.042361111111111106</v>
      </c>
      <c r="H7" s="6">
        <v>0.16666666666666666</v>
      </c>
      <c r="M7" s="1">
        <f t="shared" si="0"/>
        <v>0</v>
      </c>
      <c r="N7" s="1">
        <f t="shared" si="1"/>
        <v>3</v>
      </c>
      <c r="O7" s="2">
        <f t="shared" si="2"/>
        <v>2</v>
      </c>
      <c r="P7" s="2">
        <f t="shared" si="3"/>
        <v>1</v>
      </c>
      <c r="Q7" s="1">
        <f t="shared" si="4"/>
        <v>0</v>
      </c>
      <c r="R7" s="1">
        <f t="shared" si="5"/>
        <v>4</v>
      </c>
      <c r="S7" s="2">
        <f t="shared" si="6"/>
        <v>1</v>
      </c>
      <c r="T7" s="2">
        <f t="shared" si="7"/>
        <v>2</v>
      </c>
      <c r="U7" s="1">
        <f t="shared" si="8"/>
        <v>1</v>
      </c>
      <c r="V7" s="1">
        <f t="shared" si="9"/>
        <v>1</v>
      </c>
      <c r="W7" s="2">
        <f t="shared" si="10"/>
        <v>4</v>
      </c>
      <c r="X7" s="2">
        <f t="shared" si="11"/>
        <v>0</v>
      </c>
      <c r="Y7" s="1">
        <f t="shared" si="12"/>
      </c>
      <c r="Z7" s="1">
        <f t="shared" si="13"/>
      </c>
      <c r="AA7" s="2">
        <f t="shared" si="14"/>
      </c>
      <c r="AB7" s="2">
        <f t="shared" si="15"/>
      </c>
      <c r="AF7" s="1">
        <f t="shared" si="16"/>
        <v>5</v>
      </c>
      <c r="AG7" s="2">
        <f t="shared" si="17"/>
        <v>4</v>
      </c>
      <c r="AH7" s="1">
        <f t="shared" si="18"/>
        <v>0</v>
      </c>
      <c r="AI7" s="2">
        <f t="shared" si="19"/>
        <v>3</v>
      </c>
      <c r="AJ7" s="1">
        <f t="shared" si="20"/>
        <v>4</v>
      </c>
      <c r="AK7" s="2">
        <f t="shared" si="21"/>
        <v>0</v>
      </c>
      <c r="AL7" s="1">
        <f t="shared" si="22"/>
        <v>0</v>
      </c>
      <c r="AM7" s="2">
        <f t="shared" si="23"/>
        <v>0</v>
      </c>
      <c r="AN7">
        <f t="shared" si="24"/>
        <v>16</v>
      </c>
    </row>
    <row r="8" spans="1:40" ht="15">
      <c r="A8" t="s">
        <v>64</v>
      </c>
      <c r="B8">
        <v>30795362</v>
      </c>
      <c r="C8" s="6">
        <v>0.001388888888888889</v>
      </c>
      <c r="D8" s="6">
        <v>0.042361111111111106</v>
      </c>
      <c r="E8" s="6">
        <v>0.001388888888888889</v>
      </c>
      <c r="F8" s="6">
        <v>0.04305555555555556</v>
      </c>
      <c r="G8" s="6">
        <v>0.04305555555555556</v>
      </c>
      <c r="H8" s="6">
        <v>0.125</v>
      </c>
      <c r="M8" s="1">
        <f t="shared" si="0"/>
        <v>0</v>
      </c>
      <c r="N8" s="1">
        <f t="shared" si="1"/>
        <v>2</v>
      </c>
      <c r="O8" s="2">
        <f t="shared" si="2"/>
        <v>1</v>
      </c>
      <c r="P8" s="2">
        <f t="shared" si="3"/>
        <v>1</v>
      </c>
      <c r="Q8" s="1">
        <f t="shared" si="4"/>
        <v>0</v>
      </c>
      <c r="R8" s="1">
        <f t="shared" si="5"/>
        <v>2</v>
      </c>
      <c r="S8" s="2">
        <f t="shared" si="6"/>
        <v>1</v>
      </c>
      <c r="T8" s="2">
        <f t="shared" si="7"/>
        <v>2</v>
      </c>
      <c r="U8" s="1">
        <f t="shared" si="8"/>
        <v>1</v>
      </c>
      <c r="V8" s="1">
        <f t="shared" si="9"/>
        <v>2</v>
      </c>
      <c r="W8" s="2">
        <f t="shared" si="10"/>
        <v>3</v>
      </c>
      <c r="X8" s="2">
        <f t="shared" si="11"/>
        <v>0</v>
      </c>
      <c r="Y8" s="1">
        <f t="shared" si="12"/>
      </c>
      <c r="Z8" s="1">
        <f t="shared" si="13"/>
      </c>
      <c r="AA8" s="2">
        <f t="shared" si="14"/>
      </c>
      <c r="AB8" s="2">
        <f t="shared" si="15"/>
      </c>
      <c r="AF8" s="1">
        <f t="shared" si="16"/>
        <v>3</v>
      </c>
      <c r="AG8" s="2">
        <f t="shared" si="17"/>
        <v>0</v>
      </c>
      <c r="AH8" s="1">
        <f t="shared" si="18"/>
        <v>0</v>
      </c>
      <c r="AI8" s="2">
        <f t="shared" si="19"/>
        <v>3</v>
      </c>
      <c r="AJ8" s="1">
        <f t="shared" si="20"/>
        <v>0</v>
      </c>
      <c r="AK8" s="2">
        <f t="shared" si="21"/>
        <v>0</v>
      </c>
      <c r="AL8" s="1">
        <f t="shared" si="22"/>
        <v>0</v>
      </c>
      <c r="AM8" s="2">
        <f t="shared" si="23"/>
        <v>0</v>
      </c>
      <c r="AN8">
        <f t="shared" si="24"/>
        <v>6</v>
      </c>
    </row>
    <row r="9" spans="1:40" ht="15">
      <c r="A9" t="s">
        <v>73</v>
      </c>
      <c r="B9">
        <v>30924748</v>
      </c>
      <c r="C9" s="6">
        <v>0.0020833333333333333</v>
      </c>
      <c r="D9" s="6">
        <v>0.042361111111111106</v>
      </c>
      <c r="E9" s="6">
        <v>0.001388888888888889</v>
      </c>
      <c r="F9" s="6">
        <v>0.04305555555555556</v>
      </c>
      <c r="G9" s="6">
        <v>0.04305555555555556</v>
      </c>
      <c r="H9" s="6">
        <v>0.08333333333333333</v>
      </c>
      <c r="M9" s="1">
        <f t="shared" si="0"/>
        <v>0</v>
      </c>
      <c r="N9" s="1">
        <f t="shared" si="1"/>
        <v>3</v>
      </c>
      <c r="O9" s="2">
        <f t="shared" si="2"/>
        <v>1</v>
      </c>
      <c r="P9" s="2">
        <f t="shared" si="3"/>
        <v>1</v>
      </c>
      <c r="Q9" s="1">
        <f t="shared" si="4"/>
        <v>0</v>
      </c>
      <c r="R9" s="1">
        <f t="shared" si="5"/>
        <v>2</v>
      </c>
      <c r="S9" s="2">
        <f t="shared" si="6"/>
        <v>1</v>
      </c>
      <c r="T9" s="2">
        <f t="shared" si="7"/>
        <v>2</v>
      </c>
      <c r="U9" s="1">
        <f t="shared" si="8"/>
        <v>1</v>
      </c>
      <c r="V9" s="1">
        <f t="shared" si="9"/>
        <v>2</v>
      </c>
      <c r="W9" s="2">
        <f t="shared" si="10"/>
        <v>2</v>
      </c>
      <c r="X9" s="2">
        <f t="shared" si="11"/>
        <v>0</v>
      </c>
      <c r="Y9" s="1">
        <f t="shared" si="12"/>
      </c>
      <c r="Z9" s="1">
        <f t="shared" si="13"/>
      </c>
      <c r="AA9" s="2">
        <f t="shared" si="14"/>
      </c>
      <c r="AB9" s="2">
        <f t="shared" si="15"/>
      </c>
      <c r="AF9" s="1">
        <f t="shared" si="16"/>
        <v>5</v>
      </c>
      <c r="AG9" s="2">
        <f t="shared" si="17"/>
        <v>0</v>
      </c>
      <c r="AH9" s="1">
        <f t="shared" si="18"/>
        <v>0</v>
      </c>
      <c r="AI9" s="2">
        <f t="shared" si="19"/>
        <v>3</v>
      </c>
      <c r="AJ9" s="1">
        <f t="shared" si="20"/>
        <v>0</v>
      </c>
      <c r="AK9" s="2">
        <f t="shared" si="21"/>
        <v>0</v>
      </c>
      <c r="AL9" s="1">
        <f t="shared" si="22"/>
        <v>0</v>
      </c>
      <c r="AM9" s="2">
        <f t="shared" si="23"/>
        <v>0</v>
      </c>
      <c r="AN9">
        <f t="shared" si="24"/>
        <v>8</v>
      </c>
    </row>
    <row r="10" spans="1:40" ht="15">
      <c r="A10" t="s">
        <v>25</v>
      </c>
      <c r="B10">
        <v>30660647</v>
      </c>
      <c r="C10" s="6">
        <v>0.001388888888888889</v>
      </c>
      <c r="D10" s="6">
        <v>0.08402777777777777</v>
      </c>
      <c r="E10" s="6">
        <v>0.0020833333333333333</v>
      </c>
      <c r="F10" s="6">
        <v>0.0006944444444444445</v>
      </c>
      <c r="G10" s="6">
        <v>0.043750000000000004</v>
      </c>
      <c r="H10" s="6">
        <v>0.08333333333333333</v>
      </c>
      <c r="M10" s="1">
        <f t="shared" si="0"/>
        <v>0</v>
      </c>
      <c r="N10" s="1">
        <f t="shared" si="1"/>
        <v>2</v>
      </c>
      <c r="O10" s="2">
        <f t="shared" si="2"/>
        <v>2</v>
      </c>
      <c r="P10" s="2">
        <f t="shared" si="3"/>
        <v>1</v>
      </c>
      <c r="Q10" s="1">
        <f t="shared" si="4"/>
        <v>0</v>
      </c>
      <c r="R10" s="1">
        <f t="shared" si="5"/>
        <v>3</v>
      </c>
      <c r="S10" s="2">
        <f t="shared" si="6"/>
        <v>0</v>
      </c>
      <c r="T10" s="2">
        <f t="shared" si="7"/>
        <v>1</v>
      </c>
      <c r="U10" s="1">
        <f t="shared" si="8"/>
        <v>1</v>
      </c>
      <c r="V10" s="1">
        <f t="shared" si="9"/>
        <v>3</v>
      </c>
      <c r="W10" s="2">
        <f t="shared" si="10"/>
        <v>2</v>
      </c>
      <c r="X10" s="2">
        <f t="shared" si="11"/>
        <v>0</v>
      </c>
      <c r="Y10" s="1">
        <f t="shared" si="12"/>
      </c>
      <c r="Z10" s="1">
        <f t="shared" si="13"/>
      </c>
      <c r="AA10" s="2">
        <f t="shared" si="14"/>
      </c>
      <c r="AB10" s="2">
        <f t="shared" si="15"/>
      </c>
      <c r="AF10" s="1">
        <f t="shared" si="16"/>
        <v>3</v>
      </c>
      <c r="AG10" s="2">
        <f t="shared" si="17"/>
        <v>4</v>
      </c>
      <c r="AH10" s="1">
        <f t="shared" si="18"/>
        <v>0</v>
      </c>
      <c r="AI10" s="2">
        <f t="shared" si="19"/>
        <v>3</v>
      </c>
      <c r="AJ10" s="1">
        <f t="shared" si="20"/>
        <v>0</v>
      </c>
      <c r="AK10" s="2">
        <f t="shared" si="21"/>
        <v>0</v>
      </c>
      <c r="AL10" s="1">
        <f t="shared" si="22"/>
        <v>0</v>
      </c>
      <c r="AM10" s="2">
        <f t="shared" si="23"/>
        <v>0</v>
      </c>
      <c r="AN10">
        <f t="shared" si="24"/>
        <v>10</v>
      </c>
    </row>
    <row r="11" spans="1:40" ht="15">
      <c r="A11" t="s">
        <v>65</v>
      </c>
      <c r="B11">
        <v>30988761</v>
      </c>
      <c r="C11" s="6">
        <v>0.0020833333333333333</v>
      </c>
      <c r="D11" s="6">
        <v>0.08402777777777777</v>
      </c>
      <c r="E11" s="6">
        <v>0.0020833333333333333</v>
      </c>
      <c r="F11" s="6">
        <v>0.04305555555555556</v>
      </c>
      <c r="G11" s="6">
        <v>0.04305555555555556</v>
      </c>
      <c r="H11" s="6">
        <v>0.08333333333333333</v>
      </c>
      <c r="M11" s="1">
        <f t="shared" si="0"/>
        <v>0</v>
      </c>
      <c r="N11" s="1">
        <f t="shared" si="1"/>
        <v>3</v>
      </c>
      <c r="O11" s="2">
        <f t="shared" si="2"/>
        <v>2</v>
      </c>
      <c r="P11" s="2">
        <f t="shared" si="3"/>
        <v>1</v>
      </c>
      <c r="Q11" s="1">
        <f t="shared" si="4"/>
        <v>0</v>
      </c>
      <c r="R11" s="1">
        <f t="shared" si="5"/>
        <v>3</v>
      </c>
      <c r="S11" s="2">
        <f t="shared" si="6"/>
        <v>1</v>
      </c>
      <c r="T11" s="2">
        <f t="shared" si="7"/>
        <v>2</v>
      </c>
      <c r="U11" s="1">
        <f t="shared" si="8"/>
        <v>1</v>
      </c>
      <c r="V11" s="1">
        <f t="shared" si="9"/>
        <v>2</v>
      </c>
      <c r="W11" s="2">
        <f t="shared" si="10"/>
        <v>2</v>
      </c>
      <c r="X11" s="2">
        <f t="shared" si="11"/>
        <v>0</v>
      </c>
      <c r="Y11" s="1">
        <f t="shared" si="12"/>
      </c>
      <c r="Z11" s="1">
        <f t="shared" si="13"/>
      </c>
      <c r="AA11" s="2">
        <f t="shared" si="14"/>
      </c>
      <c r="AB11" s="2">
        <f t="shared" si="15"/>
      </c>
      <c r="AF11" s="1">
        <f t="shared" si="16"/>
        <v>5</v>
      </c>
      <c r="AG11" s="2">
        <f t="shared" si="17"/>
        <v>4</v>
      </c>
      <c r="AH11" s="1">
        <f t="shared" si="18"/>
        <v>0</v>
      </c>
      <c r="AI11" s="2">
        <f t="shared" si="19"/>
        <v>3</v>
      </c>
      <c r="AJ11" s="1">
        <f t="shared" si="20"/>
        <v>0</v>
      </c>
      <c r="AK11" s="2">
        <f t="shared" si="21"/>
        <v>0</v>
      </c>
      <c r="AL11" s="1">
        <f t="shared" si="22"/>
        <v>0</v>
      </c>
      <c r="AM11" s="2">
        <f t="shared" si="23"/>
        <v>0</v>
      </c>
      <c r="AN11">
        <f t="shared" si="24"/>
        <v>12</v>
      </c>
    </row>
    <row r="12" spans="1:40" ht="15">
      <c r="A12" t="s">
        <v>69</v>
      </c>
      <c r="B12">
        <v>30923465</v>
      </c>
      <c r="C12" s="6">
        <v>0.0020833333333333333</v>
      </c>
      <c r="D12" s="6">
        <v>0.042361111111111106</v>
      </c>
      <c r="E12" s="6">
        <v>0.043750000000000004</v>
      </c>
      <c r="F12" s="6">
        <v>0.04305555555555556</v>
      </c>
      <c r="G12" s="6">
        <v>0.042361111111111106</v>
      </c>
      <c r="H12" s="6">
        <v>0.08333333333333333</v>
      </c>
      <c r="M12" s="1">
        <f t="shared" si="0"/>
        <v>0</v>
      </c>
      <c r="N12" s="1">
        <f t="shared" si="1"/>
        <v>3</v>
      </c>
      <c r="O12" s="2">
        <f t="shared" si="2"/>
        <v>1</v>
      </c>
      <c r="P12" s="2">
        <f t="shared" si="3"/>
        <v>1</v>
      </c>
      <c r="Q12" s="1">
        <f t="shared" si="4"/>
        <v>1</v>
      </c>
      <c r="R12" s="1">
        <f t="shared" si="5"/>
        <v>3</v>
      </c>
      <c r="S12" s="2">
        <f t="shared" si="6"/>
        <v>1</v>
      </c>
      <c r="T12" s="2">
        <f t="shared" si="7"/>
        <v>2</v>
      </c>
      <c r="U12" s="1">
        <f t="shared" si="8"/>
        <v>1</v>
      </c>
      <c r="V12" s="1">
        <f t="shared" si="9"/>
        <v>1</v>
      </c>
      <c r="W12" s="2">
        <f t="shared" si="10"/>
        <v>2</v>
      </c>
      <c r="X12" s="2">
        <f t="shared" si="11"/>
        <v>0</v>
      </c>
      <c r="Y12" s="1">
        <f t="shared" si="12"/>
      </c>
      <c r="Z12" s="1">
        <f t="shared" si="13"/>
      </c>
      <c r="AA12" s="2">
        <f t="shared" si="14"/>
      </c>
      <c r="AB12" s="2">
        <f t="shared" si="15"/>
      </c>
      <c r="AF12" s="1">
        <f t="shared" si="16"/>
        <v>5</v>
      </c>
      <c r="AG12" s="2">
        <f t="shared" si="17"/>
        <v>0</v>
      </c>
      <c r="AH12" s="1">
        <f t="shared" si="18"/>
        <v>0</v>
      </c>
      <c r="AI12" s="2">
        <f t="shared" si="19"/>
        <v>3</v>
      </c>
      <c r="AJ12" s="1">
        <f t="shared" si="20"/>
        <v>4</v>
      </c>
      <c r="AK12" s="2">
        <f t="shared" si="21"/>
        <v>0</v>
      </c>
      <c r="AL12" s="1">
        <f t="shared" si="22"/>
        <v>0</v>
      </c>
      <c r="AM12" s="2">
        <f t="shared" si="23"/>
        <v>0</v>
      </c>
      <c r="AN12">
        <f t="shared" si="24"/>
        <v>12</v>
      </c>
    </row>
    <row r="13" spans="1:40" ht="15">
      <c r="A13" t="s">
        <v>74</v>
      </c>
      <c r="B13">
        <v>30917497</v>
      </c>
      <c r="C13" s="6">
        <v>0.04305555555555556</v>
      </c>
      <c r="D13" s="6">
        <v>0.042361111111111106</v>
      </c>
      <c r="E13" s="6">
        <v>0.001388888888888889</v>
      </c>
      <c r="F13" s="6">
        <v>0.04305555555555556</v>
      </c>
      <c r="G13" s="6">
        <v>0.042361111111111106</v>
      </c>
      <c r="H13" s="6">
        <v>0.12569444444444444</v>
      </c>
      <c r="M13" s="1">
        <f t="shared" si="0"/>
        <v>1</v>
      </c>
      <c r="N13" s="1">
        <f t="shared" si="1"/>
        <v>2</v>
      </c>
      <c r="O13" s="2">
        <f t="shared" si="2"/>
        <v>1</v>
      </c>
      <c r="P13" s="2">
        <f t="shared" si="3"/>
        <v>1</v>
      </c>
      <c r="Q13" s="1">
        <f t="shared" si="4"/>
        <v>0</v>
      </c>
      <c r="R13" s="1">
        <f t="shared" si="5"/>
        <v>2</v>
      </c>
      <c r="S13" s="2">
        <f t="shared" si="6"/>
        <v>1</v>
      </c>
      <c r="T13" s="2">
        <f t="shared" si="7"/>
        <v>2</v>
      </c>
      <c r="U13" s="1">
        <f t="shared" si="8"/>
        <v>1</v>
      </c>
      <c r="V13" s="1">
        <f t="shared" si="9"/>
        <v>1</v>
      </c>
      <c r="W13" s="2">
        <f t="shared" si="10"/>
        <v>3</v>
      </c>
      <c r="X13" s="2">
        <f t="shared" si="11"/>
        <v>1</v>
      </c>
      <c r="Y13" s="1">
        <f t="shared" si="12"/>
      </c>
      <c r="Z13" s="1">
        <f t="shared" si="13"/>
      </c>
      <c r="AA13" s="2">
        <f t="shared" si="14"/>
      </c>
      <c r="AB13" s="2">
        <f t="shared" si="15"/>
      </c>
      <c r="AF13" s="1">
        <f t="shared" si="16"/>
        <v>3</v>
      </c>
      <c r="AG13" s="2">
        <f t="shared" si="17"/>
        <v>0</v>
      </c>
      <c r="AH13" s="1">
        <f t="shared" si="18"/>
        <v>0</v>
      </c>
      <c r="AI13" s="2">
        <f t="shared" si="19"/>
        <v>3</v>
      </c>
      <c r="AJ13" s="1">
        <f t="shared" si="20"/>
        <v>4</v>
      </c>
      <c r="AK13" s="2">
        <f t="shared" si="21"/>
        <v>0</v>
      </c>
      <c r="AL13" s="1">
        <f t="shared" si="22"/>
        <v>0</v>
      </c>
      <c r="AM13" s="2">
        <f t="shared" si="23"/>
        <v>0</v>
      </c>
      <c r="AN13">
        <f t="shared" si="24"/>
        <v>10</v>
      </c>
    </row>
    <row r="14" spans="1:40" ht="15">
      <c r="A14" t="s">
        <v>21</v>
      </c>
      <c r="B14">
        <v>30714239</v>
      </c>
      <c r="C14" s="6">
        <v>0.001388888888888889</v>
      </c>
      <c r="D14" s="6">
        <v>0.042361111111111106</v>
      </c>
      <c r="E14" s="6">
        <v>0.0020833333333333333</v>
      </c>
      <c r="F14" s="6">
        <v>0.04305555555555556</v>
      </c>
      <c r="G14" s="6">
        <v>0.04305555555555556</v>
      </c>
      <c r="H14" s="6">
        <v>0.08333333333333333</v>
      </c>
      <c r="M14" s="1">
        <f t="shared" si="0"/>
        <v>0</v>
      </c>
      <c r="N14" s="1">
        <f t="shared" si="1"/>
        <v>2</v>
      </c>
      <c r="O14" s="2">
        <f t="shared" si="2"/>
        <v>1</v>
      </c>
      <c r="P14" s="2">
        <f t="shared" si="3"/>
        <v>1</v>
      </c>
      <c r="Q14" s="1">
        <f t="shared" si="4"/>
        <v>0</v>
      </c>
      <c r="R14" s="1">
        <f t="shared" si="5"/>
        <v>3</v>
      </c>
      <c r="S14" s="2">
        <f t="shared" si="6"/>
        <v>1</v>
      </c>
      <c r="T14" s="2">
        <f t="shared" si="7"/>
        <v>2</v>
      </c>
      <c r="U14" s="1">
        <f t="shared" si="8"/>
        <v>1</v>
      </c>
      <c r="V14" s="1">
        <f t="shared" si="9"/>
        <v>2</v>
      </c>
      <c r="W14" s="2">
        <f t="shared" si="10"/>
        <v>2</v>
      </c>
      <c r="X14" s="2">
        <f t="shared" si="11"/>
        <v>0</v>
      </c>
      <c r="Y14" s="1">
        <f t="shared" si="12"/>
      </c>
      <c r="Z14" s="1">
        <f t="shared" si="13"/>
      </c>
      <c r="AA14" s="2">
        <f t="shared" si="14"/>
      </c>
      <c r="AB14" s="2">
        <f t="shared" si="15"/>
      </c>
      <c r="AF14" s="1">
        <f t="shared" si="16"/>
        <v>3</v>
      </c>
      <c r="AG14" s="2">
        <f t="shared" si="17"/>
        <v>0</v>
      </c>
      <c r="AH14" s="1">
        <f t="shared" si="18"/>
        <v>0</v>
      </c>
      <c r="AI14" s="2">
        <f t="shared" si="19"/>
        <v>3</v>
      </c>
      <c r="AJ14" s="1">
        <f t="shared" si="20"/>
        <v>0</v>
      </c>
      <c r="AK14" s="2">
        <f t="shared" si="21"/>
        <v>0</v>
      </c>
      <c r="AL14" s="1">
        <f t="shared" si="22"/>
        <v>0</v>
      </c>
      <c r="AM14" s="2">
        <f t="shared" si="23"/>
        <v>0</v>
      </c>
      <c r="AN14">
        <f t="shared" si="24"/>
        <v>6</v>
      </c>
    </row>
    <row r="15" spans="1:40" ht="15">
      <c r="A15" t="s">
        <v>82</v>
      </c>
      <c r="B15">
        <v>30995525</v>
      </c>
      <c r="C15" s="6">
        <v>0.001388888888888889</v>
      </c>
      <c r="D15" s="6">
        <v>0.042361111111111106</v>
      </c>
      <c r="E15" s="6">
        <v>0.002777777777777778</v>
      </c>
      <c r="F15" s="6">
        <v>0.043750000000000004</v>
      </c>
      <c r="G15" s="6">
        <v>0.043750000000000004</v>
      </c>
      <c r="H15" s="6">
        <v>0.08333333333333333</v>
      </c>
      <c r="M15" s="1">
        <f t="shared" si="0"/>
        <v>0</v>
      </c>
      <c r="N15" s="1">
        <f t="shared" si="1"/>
        <v>2</v>
      </c>
      <c r="O15" s="2">
        <f t="shared" si="2"/>
        <v>1</v>
      </c>
      <c r="P15" s="2">
        <f t="shared" si="3"/>
        <v>1</v>
      </c>
      <c r="Q15" s="1">
        <f t="shared" si="4"/>
        <v>0</v>
      </c>
      <c r="R15" s="1">
        <f t="shared" si="5"/>
        <v>4</v>
      </c>
      <c r="S15" s="2">
        <f t="shared" si="6"/>
        <v>1</v>
      </c>
      <c r="T15" s="2">
        <f t="shared" si="7"/>
        <v>3</v>
      </c>
      <c r="U15" s="1">
        <f t="shared" si="8"/>
        <v>1</v>
      </c>
      <c r="V15" s="1">
        <f t="shared" si="9"/>
        <v>3</v>
      </c>
      <c r="W15" s="2">
        <f t="shared" si="10"/>
        <v>2</v>
      </c>
      <c r="X15" s="2">
        <f t="shared" si="11"/>
        <v>0</v>
      </c>
      <c r="Y15" s="1">
        <f t="shared" si="12"/>
      </c>
      <c r="Z15" s="1">
        <f t="shared" si="13"/>
      </c>
      <c r="AA15" s="2">
        <f t="shared" si="14"/>
      </c>
      <c r="AB15" s="2">
        <f t="shared" si="15"/>
      </c>
      <c r="AF15" s="1">
        <f t="shared" si="16"/>
        <v>3</v>
      </c>
      <c r="AG15" s="2">
        <f t="shared" si="17"/>
        <v>0</v>
      </c>
      <c r="AH15" s="1">
        <f t="shared" si="18"/>
        <v>0</v>
      </c>
      <c r="AI15" s="2">
        <f t="shared" si="19"/>
        <v>4</v>
      </c>
      <c r="AJ15" s="1">
        <f t="shared" si="20"/>
        <v>0</v>
      </c>
      <c r="AK15" s="2">
        <f t="shared" si="21"/>
        <v>0</v>
      </c>
      <c r="AL15" s="1">
        <f t="shared" si="22"/>
        <v>0</v>
      </c>
      <c r="AM15" s="2">
        <f t="shared" si="23"/>
        <v>0</v>
      </c>
      <c r="AN15">
        <f t="shared" si="24"/>
        <v>7</v>
      </c>
    </row>
    <row r="16" spans="1:40" ht="15">
      <c r="A16" t="s">
        <v>20</v>
      </c>
      <c r="B16">
        <v>30712348</v>
      </c>
      <c r="C16" s="6">
        <v>0.042361111111111106</v>
      </c>
      <c r="D16" s="6">
        <v>0.08333333333333333</v>
      </c>
      <c r="E16" s="6">
        <v>0.0020833333333333333</v>
      </c>
      <c r="F16" s="6">
        <v>0.04305555555555556</v>
      </c>
      <c r="G16" s="6">
        <v>0.04305555555555556</v>
      </c>
      <c r="H16" s="6">
        <v>0.12569444444444444</v>
      </c>
      <c r="M16" s="1">
        <f t="shared" si="0"/>
        <v>1</v>
      </c>
      <c r="N16" s="1">
        <f t="shared" si="1"/>
        <v>1</v>
      </c>
      <c r="O16" s="2">
        <f t="shared" si="2"/>
        <v>2</v>
      </c>
      <c r="P16" s="2">
        <f t="shared" si="3"/>
        <v>0</v>
      </c>
      <c r="Q16" s="1">
        <f t="shared" si="4"/>
        <v>0</v>
      </c>
      <c r="R16" s="1">
        <f t="shared" si="5"/>
        <v>3</v>
      </c>
      <c r="S16" s="2">
        <f t="shared" si="6"/>
        <v>1</v>
      </c>
      <c r="T16" s="2">
        <f t="shared" si="7"/>
        <v>2</v>
      </c>
      <c r="U16" s="1">
        <f t="shared" si="8"/>
        <v>1</v>
      </c>
      <c r="V16" s="1">
        <f t="shared" si="9"/>
        <v>2</v>
      </c>
      <c r="W16" s="2">
        <f t="shared" si="10"/>
        <v>3</v>
      </c>
      <c r="X16" s="2">
        <f t="shared" si="11"/>
        <v>1</v>
      </c>
      <c r="Y16" s="1">
        <f t="shared" si="12"/>
      </c>
      <c r="Z16" s="1">
        <f t="shared" si="13"/>
      </c>
      <c r="AA16" s="2">
        <f t="shared" si="14"/>
      </c>
      <c r="AB16" s="2">
        <f t="shared" si="15"/>
      </c>
      <c r="AF16" s="1">
        <f t="shared" si="16"/>
        <v>0</v>
      </c>
      <c r="AG16" s="2">
        <f t="shared" si="17"/>
        <v>3</v>
      </c>
      <c r="AH16" s="1">
        <f t="shared" si="18"/>
        <v>0</v>
      </c>
      <c r="AI16" s="2">
        <f t="shared" si="19"/>
        <v>3</v>
      </c>
      <c r="AJ16" s="1">
        <f t="shared" si="20"/>
        <v>0</v>
      </c>
      <c r="AK16" s="2">
        <f t="shared" si="21"/>
        <v>0</v>
      </c>
      <c r="AL16" s="1">
        <f t="shared" si="22"/>
        <v>0</v>
      </c>
      <c r="AM16" s="2">
        <f t="shared" si="23"/>
        <v>0</v>
      </c>
      <c r="AN16">
        <f t="shared" si="24"/>
        <v>6</v>
      </c>
    </row>
    <row r="17" spans="1:40" ht="15">
      <c r="A17" t="s">
        <v>60</v>
      </c>
      <c r="B17">
        <v>30871636</v>
      </c>
      <c r="C17" s="6">
        <v>0.001388888888888889</v>
      </c>
      <c r="D17" s="6">
        <v>0.042361111111111106</v>
      </c>
      <c r="E17" s="6">
        <v>0.0020833333333333333</v>
      </c>
      <c r="F17" s="6">
        <v>0.04305555555555556</v>
      </c>
      <c r="G17" s="6">
        <v>0.04305555555555556</v>
      </c>
      <c r="H17" s="6">
        <v>0.125</v>
      </c>
      <c r="M17" s="1">
        <f t="shared" si="0"/>
        <v>0</v>
      </c>
      <c r="N17" s="1">
        <f t="shared" si="1"/>
        <v>2</v>
      </c>
      <c r="O17" s="2">
        <f t="shared" si="2"/>
        <v>1</v>
      </c>
      <c r="P17" s="2">
        <f t="shared" si="3"/>
        <v>1</v>
      </c>
      <c r="Q17" s="1">
        <f t="shared" si="4"/>
        <v>0</v>
      </c>
      <c r="R17" s="1">
        <f t="shared" si="5"/>
        <v>3</v>
      </c>
      <c r="S17" s="2">
        <f t="shared" si="6"/>
        <v>1</v>
      </c>
      <c r="T17" s="2">
        <f t="shared" si="7"/>
        <v>2</v>
      </c>
      <c r="U17" s="1">
        <f t="shared" si="8"/>
        <v>1</v>
      </c>
      <c r="V17" s="1">
        <f t="shared" si="9"/>
        <v>2</v>
      </c>
      <c r="W17" s="2">
        <f t="shared" si="10"/>
        <v>3</v>
      </c>
      <c r="X17" s="2">
        <f t="shared" si="11"/>
        <v>0</v>
      </c>
      <c r="Y17" s="1">
        <f t="shared" si="12"/>
      </c>
      <c r="Z17" s="1">
        <f t="shared" si="13"/>
      </c>
      <c r="AA17" s="2">
        <f t="shared" si="14"/>
      </c>
      <c r="AB17" s="2">
        <f t="shared" si="15"/>
      </c>
      <c r="AF17" s="1">
        <f t="shared" si="16"/>
        <v>3</v>
      </c>
      <c r="AG17" s="2">
        <f t="shared" si="17"/>
        <v>0</v>
      </c>
      <c r="AH17" s="1">
        <f t="shared" si="18"/>
        <v>0</v>
      </c>
      <c r="AI17" s="2">
        <f t="shared" si="19"/>
        <v>3</v>
      </c>
      <c r="AJ17" s="1">
        <f t="shared" si="20"/>
        <v>0</v>
      </c>
      <c r="AK17" s="2">
        <f t="shared" si="21"/>
        <v>0</v>
      </c>
      <c r="AL17" s="1">
        <f t="shared" si="22"/>
        <v>0</v>
      </c>
      <c r="AM17" s="2">
        <f t="shared" si="23"/>
        <v>0</v>
      </c>
      <c r="AN17">
        <f t="shared" si="24"/>
        <v>6</v>
      </c>
    </row>
    <row r="18" spans="1:40" ht="15">
      <c r="A18" t="s">
        <v>70</v>
      </c>
      <c r="B18">
        <v>30920050</v>
      </c>
      <c r="C18" s="6">
        <v>0.015277777777777777</v>
      </c>
      <c r="D18" s="6">
        <v>0.04305555555555556</v>
      </c>
      <c r="E18" s="6">
        <v>0.001388888888888889</v>
      </c>
      <c r="F18" s="6">
        <v>0.04305555555555556</v>
      </c>
      <c r="G18" s="6">
        <v>0.043750000000000004</v>
      </c>
      <c r="H18" s="6">
        <v>0.08333333333333333</v>
      </c>
      <c r="M18" s="1">
        <f t="shared" si="0"/>
        <v>0</v>
      </c>
      <c r="N18" s="1">
        <f t="shared" si="1"/>
        <v>22</v>
      </c>
      <c r="O18" s="2">
        <f t="shared" si="2"/>
        <v>1</v>
      </c>
      <c r="P18" s="2">
        <f t="shared" si="3"/>
        <v>2</v>
      </c>
      <c r="Q18" s="1">
        <f t="shared" si="4"/>
        <v>0</v>
      </c>
      <c r="R18" s="1">
        <f t="shared" si="5"/>
        <v>2</v>
      </c>
      <c r="S18" s="2">
        <f t="shared" si="6"/>
        <v>1</v>
      </c>
      <c r="T18" s="2">
        <f t="shared" si="7"/>
        <v>2</v>
      </c>
      <c r="U18" s="1">
        <f t="shared" si="8"/>
        <v>1</v>
      </c>
      <c r="V18" s="1">
        <f t="shared" si="9"/>
        <v>3</v>
      </c>
      <c r="W18" s="2">
        <f t="shared" si="10"/>
        <v>2</v>
      </c>
      <c r="X18" s="2">
        <f t="shared" si="11"/>
        <v>0</v>
      </c>
      <c r="Y18" s="1">
        <f t="shared" si="12"/>
      </c>
      <c r="Z18" s="1">
        <f t="shared" si="13"/>
      </c>
      <c r="AA18" s="2">
        <f t="shared" si="14"/>
      </c>
      <c r="AB18" s="2">
        <f t="shared" si="15"/>
      </c>
      <c r="AF18" s="1">
        <f t="shared" si="16"/>
        <v>3</v>
      </c>
      <c r="AG18" s="2">
        <f t="shared" si="17"/>
        <v>0</v>
      </c>
      <c r="AH18" s="1">
        <f t="shared" si="18"/>
        <v>0</v>
      </c>
      <c r="AI18" s="2">
        <f t="shared" si="19"/>
        <v>3</v>
      </c>
      <c r="AJ18" s="1">
        <f t="shared" si="20"/>
        <v>0</v>
      </c>
      <c r="AK18" s="2">
        <f t="shared" si="21"/>
        <v>0</v>
      </c>
      <c r="AL18" s="1">
        <f t="shared" si="22"/>
        <v>0</v>
      </c>
      <c r="AM18" s="2">
        <f t="shared" si="23"/>
        <v>0</v>
      </c>
      <c r="AN18">
        <f t="shared" si="24"/>
        <v>6</v>
      </c>
    </row>
    <row r="19" spans="1:40" ht="15">
      <c r="A19" t="s">
        <v>61</v>
      </c>
      <c r="B19">
        <v>30804858</v>
      </c>
      <c r="C19" s="6">
        <v>0.001388888888888889</v>
      </c>
      <c r="D19" s="6">
        <v>0.08472222222222221</v>
      </c>
      <c r="E19" s="6">
        <v>0.0020833333333333333</v>
      </c>
      <c r="F19" s="6">
        <v>0.04305555555555556</v>
      </c>
      <c r="G19" s="6">
        <v>0.001388888888888889</v>
      </c>
      <c r="H19" s="6">
        <v>0.125</v>
      </c>
      <c r="M19" s="1">
        <f t="shared" si="0"/>
        <v>0</v>
      </c>
      <c r="N19" s="1">
        <f t="shared" si="1"/>
        <v>2</v>
      </c>
      <c r="O19" s="2">
        <f t="shared" si="2"/>
        <v>2</v>
      </c>
      <c r="P19" s="2">
        <f t="shared" si="3"/>
        <v>2</v>
      </c>
      <c r="Q19" s="1">
        <f t="shared" si="4"/>
        <v>0</v>
      </c>
      <c r="R19" s="1">
        <f t="shared" si="5"/>
        <v>3</v>
      </c>
      <c r="S19" s="2">
        <f t="shared" si="6"/>
        <v>1</v>
      </c>
      <c r="T19" s="2">
        <f t="shared" si="7"/>
        <v>2</v>
      </c>
      <c r="U19" s="1">
        <f t="shared" si="8"/>
        <v>0</v>
      </c>
      <c r="V19" s="1">
        <f t="shared" si="9"/>
        <v>2</v>
      </c>
      <c r="W19" s="2">
        <f t="shared" si="10"/>
        <v>3</v>
      </c>
      <c r="X19" s="2">
        <f t="shared" si="11"/>
        <v>0</v>
      </c>
      <c r="Y19" s="1">
        <f t="shared" si="12"/>
      </c>
      <c r="Z19" s="1">
        <f t="shared" si="13"/>
      </c>
      <c r="AA19" s="2">
        <f t="shared" si="14"/>
      </c>
      <c r="AB19" s="2">
        <f t="shared" si="15"/>
      </c>
      <c r="AF19" s="1">
        <f t="shared" si="16"/>
        <v>3</v>
      </c>
      <c r="AG19" s="2">
        <f t="shared" si="17"/>
        <v>0</v>
      </c>
      <c r="AH19" s="1">
        <f t="shared" si="18"/>
        <v>0</v>
      </c>
      <c r="AI19" s="2">
        <f t="shared" si="19"/>
        <v>3</v>
      </c>
      <c r="AJ19" s="1">
        <f t="shared" si="20"/>
        <v>0</v>
      </c>
      <c r="AK19" s="2">
        <f t="shared" si="21"/>
        <v>0</v>
      </c>
      <c r="AL19" s="1">
        <f t="shared" si="22"/>
        <v>0</v>
      </c>
      <c r="AM19" s="2">
        <f t="shared" si="23"/>
        <v>0</v>
      </c>
      <c r="AN19">
        <f t="shared" si="24"/>
        <v>6</v>
      </c>
    </row>
    <row r="20" spans="1:40" ht="15">
      <c r="A20" t="s">
        <v>23</v>
      </c>
      <c r="B20">
        <v>30710493</v>
      </c>
      <c r="C20" s="6">
        <v>0.001388888888888889</v>
      </c>
      <c r="D20" s="6">
        <v>0.08472222222222221</v>
      </c>
      <c r="E20" s="6">
        <v>0.0020833333333333333</v>
      </c>
      <c r="F20" s="6">
        <v>0.04305555555555556</v>
      </c>
      <c r="G20" s="6">
        <v>0.04305555555555556</v>
      </c>
      <c r="H20" s="6">
        <v>0.125</v>
      </c>
      <c r="M20" s="1">
        <f t="shared" si="0"/>
        <v>0</v>
      </c>
      <c r="N20" s="1">
        <f t="shared" si="1"/>
        <v>2</v>
      </c>
      <c r="O20" s="2">
        <f t="shared" si="2"/>
        <v>2</v>
      </c>
      <c r="P20" s="2">
        <f t="shared" si="3"/>
        <v>2</v>
      </c>
      <c r="Q20" s="1">
        <f t="shared" si="4"/>
        <v>0</v>
      </c>
      <c r="R20" s="1">
        <f t="shared" si="5"/>
        <v>3</v>
      </c>
      <c r="S20" s="2">
        <f t="shared" si="6"/>
        <v>1</v>
      </c>
      <c r="T20" s="2">
        <f t="shared" si="7"/>
        <v>2</v>
      </c>
      <c r="U20" s="1">
        <f t="shared" si="8"/>
        <v>1</v>
      </c>
      <c r="V20" s="1">
        <f t="shared" si="9"/>
        <v>2</v>
      </c>
      <c r="W20" s="2">
        <f t="shared" si="10"/>
        <v>3</v>
      </c>
      <c r="X20" s="2">
        <f t="shared" si="11"/>
        <v>0</v>
      </c>
      <c r="Y20" s="1">
        <f t="shared" si="12"/>
      </c>
      <c r="Z20" s="1">
        <f t="shared" si="13"/>
      </c>
      <c r="AA20" s="2">
        <f t="shared" si="14"/>
      </c>
      <c r="AB20" s="2">
        <f t="shared" si="15"/>
      </c>
      <c r="AF20" s="1">
        <f t="shared" si="16"/>
        <v>3</v>
      </c>
      <c r="AG20" s="2">
        <f t="shared" si="17"/>
        <v>0</v>
      </c>
      <c r="AH20" s="1">
        <f t="shared" si="18"/>
        <v>0</v>
      </c>
      <c r="AI20" s="2">
        <f t="shared" si="19"/>
        <v>3</v>
      </c>
      <c r="AJ20" s="1">
        <f t="shared" si="20"/>
        <v>0</v>
      </c>
      <c r="AK20" s="2">
        <f t="shared" si="21"/>
        <v>0</v>
      </c>
      <c r="AL20" s="1">
        <f t="shared" si="22"/>
        <v>0</v>
      </c>
      <c r="AM20" s="2">
        <f t="shared" si="23"/>
        <v>0</v>
      </c>
      <c r="AN20">
        <f t="shared" si="24"/>
        <v>6</v>
      </c>
    </row>
    <row r="21" spans="1:40" ht="15">
      <c r="A21" t="s">
        <v>59</v>
      </c>
      <c r="B21">
        <v>30932790</v>
      </c>
      <c r="C21" s="6">
        <v>0.001388888888888889</v>
      </c>
      <c r="D21" s="6">
        <v>0.042361111111111106</v>
      </c>
      <c r="E21" s="6">
        <v>0.001388888888888889</v>
      </c>
      <c r="F21" s="6">
        <v>0.042361111111111106</v>
      </c>
      <c r="G21" s="6">
        <v>0.0006944444444444445</v>
      </c>
      <c r="H21" s="6">
        <v>0.12569444444444444</v>
      </c>
      <c r="M21" s="1">
        <f t="shared" si="0"/>
        <v>0</v>
      </c>
      <c r="N21" s="1">
        <f t="shared" si="1"/>
        <v>2</v>
      </c>
      <c r="O21" s="2">
        <f t="shared" si="2"/>
        <v>1</v>
      </c>
      <c r="P21" s="2">
        <f t="shared" si="3"/>
        <v>1</v>
      </c>
      <c r="Q21" s="1">
        <f t="shared" si="4"/>
        <v>0</v>
      </c>
      <c r="R21" s="1">
        <f t="shared" si="5"/>
        <v>2</v>
      </c>
      <c r="S21" s="2">
        <f t="shared" si="6"/>
        <v>1</v>
      </c>
      <c r="T21" s="2">
        <f t="shared" si="7"/>
        <v>1</v>
      </c>
      <c r="U21" s="1">
        <f t="shared" si="8"/>
        <v>0</v>
      </c>
      <c r="V21" s="1">
        <f t="shared" si="9"/>
        <v>1</v>
      </c>
      <c r="W21" s="2">
        <f t="shared" si="10"/>
        <v>3</v>
      </c>
      <c r="X21" s="2">
        <f t="shared" si="11"/>
        <v>1</v>
      </c>
      <c r="Y21" s="1">
        <f t="shared" si="12"/>
      </c>
      <c r="Z21" s="1">
        <f t="shared" si="13"/>
      </c>
      <c r="AA21" s="2">
        <f t="shared" si="14"/>
      </c>
      <c r="AB21" s="2">
        <f t="shared" si="15"/>
      </c>
      <c r="AF21" s="1">
        <f t="shared" si="16"/>
        <v>3</v>
      </c>
      <c r="AG21" s="2">
        <f t="shared" si="17"/>
        <v>0</v>
      </c>
      <c r="AH21" s="1">
        <f t="shared" si="18"/>
        <v>0</v>
      </c>
      <c r="AI21" s="2">
        <f t="shared" si="19"/>
        <v>0</v>
      </c>
      <c r="AJ21" s="1">
        <f t="shared" si="20"/>
        <v>0</v>
      </c>
      <c r="AK21" s="2">
        <f t="shared" si="21"/>
        <v>0</v>
      </c>
      <c r="AL21" s="1">
        <f t="shared" si="22"/>
        <v>0</v>
      </c>
      <c r="AM21" s="2">
        <f t="shared" si="23"/>
        <v>0</v>
      </c>
      <c r="AN21">
        <f t="shared" si="24"/>
        <v>3</v>
      </c>
    </row>
    <row r="22" spans="1:40" ht="15">
      <c r="A22" t="s">
        <v>81</v>
      </c>
      <c r="B22">
        <v>30925328</v>
      </c>
      <c r="C22" s="6">
        <v>0.001388888888888889</v>
      </c>
      <c r="D22" s="6">
        <v>0.042361111111111106</v>
      </c>
      <c r="E22" s="6">
        <v>0.0020833333333333333</v>
      </c>
      <c r="F22" s="6">
        <v>0.04305555555555556</v>
      </c>
      <c r="G22" s="6">
        <v>0.04305555555555556</v>
      </c>
      <c r="H22" s="6">
        <v>0.125</v>
      </c>
      <c r="M22" s="1">
        <f t="shared" si="0"/>
        <v>0</v>
      </c>
      <c r="N22" s="1">
        <f t="shared" si="1"/>
        <v>2</v>
      </c>
      <c r="O22" s="2">
        <f t="shared" si="2"/>
        <v>1</v>
      </c>
      <c r="P22" s="2">
        <f t="shared" si="3"/>
        <v>1</v>
      </c>
      <c r="Q22" s="1">
        <f t="shared" si="4"/>
        <v>0</v>
      </c>
      <c r="R22" s="1">
        <f t="shared" si="5"/>
        <v>3</v>
      </c>
      <c r="S22" s="2">
        <f t="shared" si="6"/>
        <v>1</v>
      </c>
      <c r="T22" s="2">
        <f t="shared" si="7"/>
        <v>2</v>
      </c>
      <c r="U22" s="1">
        <f t="shared" si="8"/>
        <v>1</v>
      </c>
      <c r="V22" s="1">
        <f t="shared" si="9"/>
        <v>2</v>
      </c>
      <c r="W22" s="2">
        <f t="shared" si="10"/>
        <v>3</v>
      </c>
      <c r="X22" s="2">
        <f t="shared" si="11"/>
        <v>0</v>
      </c>
      <c r="Y22" s="1">
        <f t="shared" si="12"/>
      </c>
      <c r="Z22" s="1">
        <f t="shared" si="13"/>
      </c>
      <c r="AA22" s="2">
        <f t="shared" si="14"/>
      </c>
      <c r="AB22" s="2">
        <f t="shared" si="15"/>
      </c>
      <c r="AF22" s="1">
        <f t="shared" si="16"/>
        <v>3</v>
      </c>
      <c r="AG22" s="2">
        <f t="shared" si="17"/>
        <v>0</v>
      </c>
      <c r="AH22" s="1">
        <f t="shared" si="18"/>
        <v>0</v>
      </c>
      <c r="AI22" s="2">
        <f t="shared" si="19"/>
        <v>3</v>
      </c>
      <c r="AJ22" s="1">
        <f t="shared" si="20"/>
        <v>0</v>
      </c>
      <c r="AK22" s="2">
        <f t="shared" si="21"/>
        <v>0</v>
      </c>
      <c r="AL22" s="1">
        <f t="shared" si="22"/>
        <v>0</v>
      </c>
      <c r="AM22" s="2">
        <f t="shared" si="23"/>
        <v>0</v>
      </c>
      <c r="AN22">
        <f t="shared" si="24"/>
        <v>6</v>
      </c>
    </row>
    <row r="23" spans="1:40" ht="15">
      <c r="A23" t="s">
        <v>72</v>
      </c>
      <c r="B23">
        <v>30954225</v>
      </c>
      <c r="C23" s="6">
        <v>0.043750000000000004</v>
      </c>
      <c r="D23" s="6">
        <v>0.08402777777777777</v>
      </c>
      <c r="E23" s="6">
        <v>0.04305555555555556</v>
      </c>
      <c r="F23" s="6">
        <v>0.042361111111111106</v>
      </c>
      <c r="G23" s="6">
        <v>0.04305555555555556</v>
      </c>
      <c r="H23" s="6">
        <v>0.08402777777777777</v>
      </c>
      <c r="M23" s="1">
        <f t="shared" si="0"/>
        <v>1</v>
      </c>
      <c r="N23" s="1">
        <f t="shared" si="1"/>
        <v>3</v>
      </c>
      <c r="O23" s="2">
        <f t="shared" si="2"/>
        <v>2</v>
      </c>
      <c r="P23" s="2">
        <f t="shared" si="3"/>
        <v>1</v>
      </c>
      <c r="Q23" s="1">
        <f t="shared" si="4"/>
        <v>1</v>
      </c>
      <c r="R23" s="1">
        <f t="shared" si="5"/>
        <v>2</v>
      </c>
      <c r="S23" s="2">
        <f t="shared" si="6"/>
        <v>1</v>
      </c>
      <c r="T23" s="2">
        <f t="shared" si="7"/>
        <v>1</v>
      </c>
      <c r="U23" s="1">
        <f t="shared" si="8"/>
        <v>1</v>
      </c>
      <c r="V23" s="1">
        <f t="shared" si="9"/>
        <v>2</v>
      </c>
      <c r="W23" s="2">
        <f t="shared" si="10"/>
        <v>2</v>
      </c>
      <c r="X23" s="2">
        <f t="shared" si="11"/>
        <v>1</v>
      </c>
      <c r="Y23" s="1">
        <f t="shared" si="12"/>
      </c>
      <c r="Z23" s="1">
        <f t="shared" si="13"/>
      </c>
      <c r="AA23" s="2">
        <f t="shared" si="14"/>
      </c>
      <c r="AB23" s="2">
        <f t="shared" si="15"/>
      </c>
      <c r="AF23" s="1">
        <f t="shared" si="16"/>
        <v>3</v>
      </c>
      <c r="AG23" s="2">
        <f t="shared" si="17"/>
        <v>4</v>
      </c>
      <c r="AH23" s="1">
        <f t="shared" si="18"/>
        <v>0</v>
      </c>
      <c r="AI23" s="2">
        <f t="shared" si="19"/>
        <v>0</v>
      </c>
      <c r="AJ23" s="1">
        <f t="shared" si="20"/>
        <v>0</v>
      </c>
      <c r="AK23" s="2">
        <f t="shared" si="21"/>
        <v>0</v>
      </c>
      <c r="AL23" s="1">
        <f t="shared" si="22"/>
        <v>0</v>
      </c>
      <c r="AM23" s="2">
        <f t="shared" si="23"/>
        <v>0</v>
      </c>
      <c r="AN23">
        <f t="shared" si="24"/>
        <v>7</v>
      </c>
    </row>
    <row r="24" spans="1:40" ht="15">
      <c r="A24" t="s">
        <v>75</v>
      </c>
      <c r="B24">
        <v>31210837</v>
      </c>
      <c r="C24" s="6">
        <v>0.001388888888888889</v>
      </c>
      <c r="D24" s="6">
        <v>0.042361111111111106</v>
      </c>
      <c r="E24" s="6">
        <v>0.001388888888888889</v>
      </c>
      <c r="F24" s="6">
        <v>0.04305555555555556</v>
      </c>
      <c r="G24" s="6">
        <v>0.043750000000000004</v>
      </c>
      <c r="H24" s="6">
        <v>0.125</v>
      </c>
      <c r="M24" s="1">
        <f t="shared" si="0"/>
        <v>0</v>
      </c>
      <c r="N24" s="1">
        <f t="shared" si="1"/>
        <v>2</v>
      </c>
      <c r="O24" s="2">
        <f t="shared" si="2"/>
        <v>1</v>
      </c>
      <c r="P24" s="2">
        <f t="shared" si="3"/>
        <v>1</v>
      </c>
      <c r="Q24" s="1">
        <f t="shared" si="4"/>
        <v>0</v>
      </c>
      <c r="R24" s="1">
        <f t="shared" si="5"/>
        <v>2</v>
      </c>
      <c r="S24" s="2">
        <f t="shared" si="6"/>
        <v>1</v>
      </c>
      <c r="T24" s="2">
        <f t="shared" si="7"/>
        <v>2</v>
      </c>
      <c r="U24" s="1">
        <f t="shared" si="8"/>
        <v>1</v>
      </c>
      <c r="V24" s="1">
        <f t="shared" si="9"/>
        <v>3</v>
      </c>
      <c r="W24" s="2">
        <f t="shared" si="10"/>
        <v>3</v>
      </c>
      <c r="X24" s="2">
        <f t="shared" si="11"/>
        <v>0</v>
      </c>
      <c r="Y24" s="1">
        <f t="shared" si="12"/>
      </c>
      <c r="Z24" s="1">
        <f t="shared" si="13"/>
      </c>
      <c r="AA24" s="2">
        <f t="shared" si="14"/>
      </c>
      <c r="AB24" s="2">
        <f t="shared" si="15"/>
      </c>
      <c r="AF24" s="1">
        <f t="shared" si="16"/>
        <v>3</v>
      </c>
      <c r="AG24" s="2">
        <f t="shared" si="17"/>
        <v>0</v>
      </c>
      <c r="AH24" s="1">
        <f t="shared" si="18"/>
        <v>0</v>
      </c>
      <c r="AI24" s="2">
        <f t="shared" si="19"/>
        <v>3</v>
      </c>
      <c r="AJ24" s="1">
        <f t="shared" si="20"/>
        <v>0</v>
      </c>
      <c r="AK24" s="2">
        <f t="shared" si="21"/>
        <v>0</v>
      </c>
      <c r="AL24" s="1">
        <f t="shared" si="22"/>
        <v>0</v>
      </c>
      <c r="AM24" s="2">
        <f t="shared" si="23"/>
        <v>0</v>
      </c>
      <c r="AN24">
        <f t="shared" si="24"/>
        <v>6</v>
      </c>
    </row>
    <row r="25" spans="1:40" ht="15">
      <c r="A25" t="s">
        <v>22</v>
      </c>
      <c r="B25">
        <v>30714756</v>
      </c>
      <c r="C25" s="6">
        <v>0.0020833333333333333</v>
      </c>
      <c r="D25" s="6">
        <v>0.08402777777777777</v>
      </c>
      <c r="E25" s="6">
        <v>0.002777777777777778</v>
      </c>
      <c r="F25" s="6">
        <v>0.08541666666666665</v>
      </c>
      <c r="G25" s="6">
        <v>0.043750000000000004</v>
      </c>
      <c r="H25" s="6">
        <v>0.16666666666666666</v>
      </c>
      <c r="M25" s="1">
        <f t="shared" si="0"/>
        <v>0</v>
      </c>
      <c r="N25" s="1">
        <f t="shared" si="1"/>
        <v>3</v>
      </c>
      <c r="O25" s="2">
        <f t="shared" si="2"/>
        <v>2</v>
      </c>
      <c r="P25" s="2">
        <f t="shared" si="3"/>
        <v>1</v>
      </c>
      <c r="Q25" s="1">
        <f t="shared" si="4"/>
        <v>0</v>
      </c>
      <c r="R25" s="1">
        <f t="shared" si="5"/>
        <v>4</v>
      </c>
      <c r="S25" s="2">
        <f t="shared" si="6"/>
        <v>2</v>
      </c>
      <c r="T25" s="2">
        <f t="shared" si="7"/>
        <v>3</v>
      </c>
      <c r="U25" s="1">
        <f t="shared" si="8"/>
        <v>1</v>
      </c>
      <c r="V25" s="1">
        <f t="shared" si="9"/>
        <v>3</v>
      </c>
      <c r="W25" s="2">
        <f t="shared" si="10"/>
        <v>4</v>
      </c>
      <c r="X25" s="2">
        <f t="shared" si="11"/>
        <v>0</v>
      </c>
      <c r="Y25" s="1">
        <f t="shared" si="12"/>
      </c>
      <c r="Z25" s="1">
        <f t="shared" si="13"/>
      </c>
      <c r="AA25" s="2">
        <f t="shared" si="14"/>
      </c>
      <c r="AB25" s="2">
        <f t="shared" si="15"/>
      </c>
      <c r="AF25" s="1">
        <f t="shared" si="16"/>
        <v>5</v>
      </c>
      <c r="AG25" s="2">
        <f t="shared" si="17"/>
        <v>4</v>
      </c>
      <c r="AH25" s="1">
        <f t="shared" si="18"/>
        <v>0</v>
      </c>
      <c r="AI25" s="2">
        <f t="shared" si="19"/>
        <v>3</v>
      </c>
      <c r="AJ25" s="1">
        <f t="shared" si="20"/>
        <v>0</v>
      </c>
      <c r="AK25" s="2">
        <f t="shared" si="21"/>
        <v>0</v>
      </c>
      <c r="AL25" s="1">
        <f t="shared" si="22"/>
        <v>0</v>
      </c>
      <c r="AM25" s="2">
        <f t="shared" si="23"/>
        <v>0</v>
      </c>
      <c r="AN25">
        <f t="shared" si="24"/>
        <v>12</v>
      </c>
    </row>
    <row r="26" spans="1:40" ht="15">
      <c r="A26" t="s">
        <v>78</v>
      </c>
      <c r="B26">
        <v>30918263</v>
      </c>
      <c r="C26" s="6">
        <v>0.04305555555555556</v>
      </c>
      <c r="D26" s="6">
        <v>0.08402777777777777</v>
      </c>
      <c r="E26" s="6">
        <v>0.0006944444444444445</v>
      </c>
      <c r="F26" s="6">
        <v>0.042361111111111106</v>
      </c>
      <c r="G26" s="6">
        <v>0.04305555555555556</v>
      </c>
      <c r="H26" s="6">
        <v>0.1673611111111111</v>
      </c>
      <c r="M26" s="1">
        <f t="shared" si="0"/>
        <v>1</v>
      </c>
      <c r="N26" s="1">
        <f t="shared" si="1"/>
        <v>2</v>
      </c>
      <c r="O26" s="2">
        <f t="shared" si="2"/>
        <v>2</v>
      </c>
      <c r="P26" s="2">
        <f t="shared" si="3"/>
        <v>1</v>
      </c>
      <c r="Q26" s="1">
        <f t="shared" si="4"/>
        <v>0</v>
      </c>
      <c r="R26" s="1">
        <f t="shared" si="5"/>
        <v>1</v>
      </c>
      <c r="S26" s="2">
        <f t="shared" si="6"/>
        <v>1</v>
      </c>
      <c r="T26" s="2">
        <f t="shared" si="7"/>
        <v>1</v>
      </c>
      <c r="U26" s="1">
        <f t="shared" si="8"/>
        <v>1</v>
      </c>
      <c r="V26" s="1">
        <f t="shared" si="9"/>
        <v>2</v>
      </c>
      <c r="W26" s="2">
        <f t="shared" si="10"/>
        <v>4</v>
      </c>
      <c r="X26" s="2">
        <f t="shared" si="11"/>
        <v>1</v>
      </c>
      <c r="Y26" s="1">
        <f t="shared" si="12"/>
      </c>
      <c r="Z26" s="1">
        <f t="shared" si="13"/>
      </c>
      <c r="AA26" s="2">
        <f t="shared" si="14"/>
      </c>
      <c r="AB26" s="2">
        <f t="shared" si="15"/>
      </c>
      <c r="AF26" s="1">
        <f t="shared" si="16"/>
        <v>3</v>
      </c>
      <c r="AG26" s="2">
        <f t="shared" si="17"/>
        <v>4</v>
      </c>
      <c r="AH26" s="1">
        <f t="shared" si="18"/>
        <v>0</v>
      </c>
      <c r="AI26" s="2">
        <f t="shared" si="19"/>
        <v>0</v>
      </c>
      <c r="AJ26" s="1">
        <f t="shared" si="20"/>
        <v>0</v>
      </c>
      <c r="AK26" s="2">
        <f t="shared" si="21"/>
        <v>0</v>
      </c>
      <c r="AL26" s="1">
        <f t="shared" si="22"/>
        <v>0</v>
      </c>
      <c r="AM26" s="2">
        <f t="shared" si="23"/>
        <v>0</v>
      </c>
      <c r="AN26">
        <f t="shared" si="24"/>
        <v>7</v>
      </c>
    </row>
    <row r="27" spans="1:40" ht="15">
      <c r="A27" t="s">
        <v>67</v>
      </c>
      <c r="B27">
        <v>30871670</v>
      </c>
      <c r="C27" s="6">
        <v>0.001388888888888889</v>
      </c>
      <c r="D27" s="6">
        <v>0.042361111111111106</v>
      </c>
      <c r="E27" s="6">
        <v>0.0020833333333333333</v>
      </c>
      <c r="F27" s="6">
        <v>0.04305555555555556</v>
      </c>
      <c r="G27" s="6">
        <v>0.043750000000000004</v>
      </c>
      <c r="H27" s="6">
        <v>0.16666666666666666</v>
      </c>
      <c r="M27" s="1">
        <f t="shared" si="0"/>
        <v>0</v>
      </c>
      <c r="N27" s="1">
        <f t="shared" si="1"/>
        <v>2</v>
      </c>
      <c r="O27" s="2">
        <f t="shared" si="2"/>
        <v>1</v>
      </c>
      <c r="P27" s="2">
        <f t="shared" si="3"/>
        <v>1</v>
      </c>
      <c r="Q27" s="1">
        <f t="shared" si="4"/>
        <v>0</v>
      </c>
      <c r="R27" s="1">
        <f t="shared" si="5"/>
        <v>3</v>
      </c>
      <c r="S27" s="2">
        <f t="shared" si="6"/>
        <v>1</v>
      </c>
      <c r="T27" s="2">
        <f t="shared" si="7"/>
        <v>2</v>
      </c>
      <c r="U27" s="1">
        <f t="shared" si="8"/>
        <v>1</v>
      </c>
      <c r="V27" s="1">
        <f t="shared" si="9"/>
        <v>3</v>
      </c>
      <c r="W27" s="2">
        <f t="shared" si="10"/>
        <v>4</v>
      </c>
      <c r="X27" s="2">
        <f t="shared" si="11"/>
        <v>0</v>
      </c>
      <c r="Y27" s="1">
        <f t="shared" si="12"/>
      </c>
      <c r="Z27" s="1">
        <f t="shared" si="13"/>
      </c>
      <c r="AA27" s="2">
        <f t="shared" si="14"/>
      </c>
      <c r="AB27" s="2">
        <f t="shared" si="15"/>
      </c>
      <c r="AF27" s="1">
        <f t="shared" si="16"/>
        <v>3</v>
      </c>
      <c r="AG27" s="2">
        <f t="shared" si="17"/>
        <v>0</v>
      </c>
      <c r="AH27" s="1">
        <f t="shared" si="18"/>
        <v>0</v>
      </c>
      <c r="AI27" s="2">
        <f t="shared" si="19"/>
        <v>3</v>
      </c>
      <c r="AJ27" s="1">
        <f t="shared" si="20"/>
        <v>0</v>
      </c>
      <c r="AK27" s="2">
        <f t="shared" si="21"/>
        <v>0</v>
      </c>
      <c r="AL27" s="1">
        <f t="shared" si="22"/>
        <v>0</v>
      </c>
      <c r="AM27" s="2">
        <f t="shared" si="23"/>
        <v>0</v>
      </c>
      <c r="AN27">
        <f t="shared" si="24"/>
        <v>6</v>
      </c>
    </row>
    <row r="28" spans="1:40" ht="15">
      <c r="A28" t="s">
        <v>68</v>
      </c>
      <c r="B28">
        <v>30918693</v>
      </c>
      <c r="C28" s="6">
        <v>0.001388888888888889</v>
      </c>
      <c r="D28" s="6">
        <v>0.12569444444444444</v>
      </c>
      <c r="E28" s="6">
        <v>0.0020833333333333333</v>
      </c>
      <c r="F28" s="6">
        <v>0.04305555555555556</v>
      </c>
      <c r="G28" s="6">
        <v>0.08402777777777777</v>
      </c>
      <c r="H28" s="6">
        <v>0.08333333333333333</v>
      </c>
      <c r="M28" s="1">
        <f t="shared" si="0"/>
        <v>0</v>
      </c>
      <c r="N28" s="1">
        <f t="shared" si="1"/>
        <v>2</v>
      </c>
      <c r="O28" s="2">
        <f t="shared" si="2"/>
        <v>3</v>
      </c>
      <c r="P28" s="2">
        <f t="shared" si="3"/>
        <v>1</v>
      </c>
      <c r="Q28" s="1">
        <f t="shared" si="4"/>
        <v>0</v>
      </c>
      <c r="R28" s="1">
        <f t="shared" si="5"/>
        <v>3</v>
      </c>
      <c r="S28" s="2">
        <f t="shared" si="6"/>
        <v>1</v>
      </c>
      <c r="T28" s="2">
        <f t="shared" si="7"/>
        <v>2</v>
      </c>
      <c r="U28" s="1">
        <f t="shared" si="8"/>
        <v>2</v>
      </c>
      <c r="V28" s="1">
        <f t="shared" si="9"/>
        <v>1</v>
      </c>
      <c r="W28" s="2">
        <f t="shared" si="10"/>
        <v>2</v>
      </c>
      <c r="X28" s="2">
        <f t="shared" si="11"/>
        <v>0</v>
      </c>
      <c r="Y28" s="1">
        <f t="shared" si="12"/>
      </c>
      <c r="Z28" s="1">
        <f t="shared" si="13"/>
      </c>
      <c r="AA28" s="2">
        <f t="shared" si="14"/>
      </c>
      <c r="AB28" s="2">
        <f t="shared" si="15"/>
      </c>
      <c r="AF28" s="1">
        <f t="shared" si="16"/>
        <v>3</v>
      </c>
      <c r="AG28" s="2">
        <f t="shared" si="17"/>
        <v>3</v>
      </c>
      <c r="AH28" s="1">
        <f t="shared" si="18"/>
        <v>0</v>
      </c>
      <c r="AI28" s="2">
        <f t="shared" si="19"/>
        <v>3</v>
      </c>
      <c r="AJ28" s="1">
        <f t="shared" si="20"/>
        <v>0</v>
      </c>
      <c r="AK28" s="2">
        <f t="shared" si="21"/>
        <v>0</v>
      </c>
      <c r="AL28" s="1">
        <f t="shared" si="22"/>
        <v>0</v>
      </c>
      <c r="AM28" s="2">
        <f t="shared" si="23"/>
        <v>0</v>
      </c>
      <c r="AN28">
        <f t="shared" si="24"/>
        <v>9</v>
      </c>
    </row>
    <row r="29" spans="1:40" ht="15">
      <c r="A29" t="s">
        <v>66</v>
      </c>
      <c r="B29">
        <v>30771288</v>
      </c>
      <c r="C29" s="6">
        <v>0.043750000000000004</v>
      </c>
      <c r="D29" s="6">
        <v>0.042361111111111106</v>
      </c>
      <c r="G29" s="6">
        <v>0.04305555555555556</v>
      </c>
      <c r="H29" s="6">
        <v>0.125</v>
      </c>
      <c r="M29" s="1">
        <f t="shared" si="0"/>
        <v>1</v>
      </c>
      <c r="N29" s="1">
        <f t="shared" si="1"/>
        <v>3</v>
      </c>
      <c r="O29" s="2">
        <f t="shared" si="2"/>
        <v>1</v>
      </c>
      <c r="P29" s="2">
        <f t="shared" si="3"/>
        <v>1</v>
      </c>
      <c r="Q29" s="1">
        <f t="shared" si="4"/>
      </c>
      <c r="R29" s="1">
        <f t="shared" si="5"/>
      </c>
      <c r="S29" s="2">
        <f t="shared" si="6"/>
      </c>
      <c r="T29" s="2">
        <f t="shared" si="7"/>
      </c>
      <c r="U29" s="1">
        <f t="shared" si="8"/>
        <v>1</v>
      </c>
      <c r="V29" s="1">
        <f t="shared" si="9"/>
        <v>2</v>
      </c>
      <c r="W29" s="2">
        <f t="shared" si="10"/>
        <v>3</v>
      </c>
      <c r="X29" s="2">
        <f t="shared" si="11"/>
        <v>0</v>
      </c>
      <c r="Y29" s="1">
        <f t="shared" si="12"/>
      </c>
      <c r="Z29" s="1">
        <f t="shared" si="13"/>
      </c>
      <c r="AA29" s="2">
        <f t="shared" si="14"/>
      </c>
      <c r="AB29" s="2">
        <f t="shared" si="15"/>
      </c>
      <c r="AF29" s="1">
        <f t="shared" si="16"/>
        <v>3</v>
      </c>
      <c r="AG29" s="2">
        <f t="shared" si="17"/>
        <v>0</v>
      </c>
      <c r="AH29" s="1">
        <f t="shared" si="18"/>
        <v>0</v>
      </c>
      <c r="AI29" s="2">
        <f t="shared" si="19"/>
        <v>0</v>
      </c>
      <c r="AJ29" s="1">
        <f t="shared" si="20"/>
        <v>0</v>
      </c>
      <c r="AK29" s="2">
        <f t="shared" si="21"/>
        <v>0</v>
      </c>
      <c r="AL29" s="1">
        <f t="shared" si="22"/>
        <v>0</v>
      </c>
      <c r="AM29" s="2">
        <f t="shared" si="23"/>
        <v>0</v>
      </c>
      <c r="AN29">
        <f t="shared" si="24"/>
        <v>3</v>
      </c>
    </row>
    <row r="30" spans="1:40" ht="15">
      <c r="A30" t="s">
        <v>80</v>
      </c>
      <c r="B30">
        <v>30917323</v>
      </c>
      <c r="C30" s="6">
        <v>0.0006944444444444445</v>
      </c>
      <c r="D30" s="6">
        <v>0.042361111111111106</v>
      </c>
      <c r="E30" s="6">
        <v>0.001388888888888889</v>
      </c>
      <c r="F30" s="6">
        <v>0.042361111111111106</v>
      </c>
      <c r="G30" s="6">
        <v>0.043750000000000004</v>
      </c>
      <c r="H30" s="6">
        <v>0.08333333333333333</v>
      </c>
      <c r="M30" s="1">
        <f t="shared" si="0"/>
        <v>0</v>
      </c>
      <c r="N30" s="1">
        <f t="shared" si="1"/>
        <v>1</v>
      </c>
      <c r="O30" s="2">
        <f t="shared" si="2"/>
        <v>1</v>
      </c>
      <c r="P30" s="2">
        <f t="shared" si="3"/>
        <v>1</v>
      </c>
      <c r="Q30" s="1">
        <f t="shared" si="4"/>
        <v>0</v>
      </c>
      <c r="R30" s="1">
        <f t="shared" si="5"/>
        <v>2</v>
      </c>
      <c r="S30" s="2">
        <f t="shared" si="6"/>
        <v>1</v>
      </c>
      <c r="T30" s="2">
        <f t="shared" si="7"/>
        <v>1</v>
      </c>
      <c r="U30" s="1">
        <f t="shared" si="8"/>
        <v>1</v>
      </c>
      <c r="V30" s="1">
        <f t="shared" si="9"/>
        <v>3</v>
      </c>
      <c r="W30" s="2">
        <f t="shared" si="10"/>
        <v>2</v>
      </c>
      <c r="X30" s="2">
        <f t="shared" si="11"/>
        <v>0</v>
      </c>
      <c r="Y30" s="1">
        <f t="shared" si="12"/>
      </c>
      <c r="Z30" s="1">
        <f t="shared" si="13"/>
      </c>
      <c r="AA30" s="2">
        <f t="shared" si="14"/>
      </c>
      <c r="AB30" s="2">
        <f t="shared" si="15"/>
      </c>
      <c r="AF30" s="1">
        <f t="shared" si="16"/>
        <v>3</v>
      </c>
      <c r="AG30" s="2">
        <f t="shared" si="17"/>
        <v>0</v>
      </c>
      <c r="AH30" s="1">
        <f t="shared" si="18"/>
        <v>0</v>
      </c>
      <c r="AI30" s="2">
        <f t="shared" si="19"/>
        <v>0</v>
      </c>
      <c r="AJ30" s="1">
        <f t="shared" si="20"/>
        <v>0</v>
      </c>
      <c r="AK30" s="2">
        <f t="shared" si="21"/>
        <v>0</v>
      </c>
      <c r="AL30" s="1">
        <f t="shared" si="22"/>
        <v>0</v>
      </c>
      <c r="AM30" s="2">
        <f t="shared" si="23"/>
        <v>0</v>
      </c>
      <c r="AN30">
        <f t="shared" si="24"/>
        <v>3</v>
      </c>
    </row>
    <row r="31" spans="1:40" ht="15">
      <c r="A31" t="s">
        <v>63</v>
      </c>
      <c r="B31">
        <v>30943878</v>
      </c>
      <c r="C31" s="6">
        <v>0.04305555555555556</v>
      </c>
      <c r="D31" s="6">
        <v>0.08402777777777777</v>
      </c>
      <c r="E31" s="6">
        <v>0.001388888888888889</v>
      </c>
      <c r="F31" s="6">
        <v>0.04305555555555556</v>
      </c>
      <c r="G31" s="6">
        <v>0.0006944444444444445</v>
      </c>
      <c r="H31" s="6">
        <v>0.125</v>
      </c>
      <c r="M31" s="1">
        <f t="shared" si="0"/>
        <v>1</v>
      </c>
      <c r="N31" s="1">
        <f t="shared" si="1"/>
        <v>2</v>
      </c>
      <c r="O31" s="2">
        <f t="shared" si="2"/>
        <v>2</v>
      </c>
      <c r="P31" s="2">
        <f t="shared" si="3"/>
        <v>1</v>
      </c>
      <c r="Q31" s="1">
        <f t="shared" si="4"/>
        <v>0</v>
      </c>
      <c r="R31" s="1">
        <f t="shared" si="5"/>
        <v>2</v>
      </c>
      <c r="S31" s="2">
        <f t="shared" si="6"/>
        <v>1</v>
      </c>
      <c r="T31" s="2">
        <f t="shared" si="7"/>
        <v>2</v>
      </c>
      <c r="U31" s="1">
        <f t="shared" si="8"/>
        <v>0</v>
      </c>
      <c r="V31" s="1">
        <f t="shared" si="9"/>
        <v>1</v>
      </c>
      <c r="W31" s="2">
        <f t="shared" si="10"/>
        <v>3</v>
      </c>
      <c r="X31" s="2">
        <f t="shared" si="11"/>
        <v>0</v>
      </c>
      <c r="Y31" s="1">
        <f t="shared" si="12"/>
      </c>
      <c r="Z31" s="1">
        <f t="shared" si="13"/>
      </c>
      <c r="AA31" s="2">
        <f t="shared" si="14"/>
      </c>
      <c r="AB31" s="2">
        <f t="shared" si="15"/>
      </c>
      <c r="AF31" s="1">
        <f t="shared" si="16"/>
        <v>3</v>
      </c>
      <c r="AG31" s="2">
        <f t="shared" si="17"/>
        <v>4</v>
      </c>
      <c r="AH31" s="1">
        <f t="shared" si="18"/>
        <v>0</v>
      </c>
      <c r="AI31" s="2">
        <f t="shared" si="19"/>
        <v>3</v>
      </c>
      <c r="AJ31" s="1">
        <f t="shared" si="20"/>
        <v>0</v>
      </c>
      <c r="AK31" s="2">
        <f t="shared" si="21"/>
        <v>0</v>
      </c>
      <c r="AL31" s="1">
        <f t="shared" si="22"/>
        <v>0</v>
      </c>
      <c r="AM31" s="2">
        <f t="shared" si="23"/>
        <v>0</v>
      </c>
      <c r="AN31">
        <f t="shared" si="24"/>
        <v>10</v>
      </c>
    </row>
    <row r="32" spans="1:40" ht="15">
      <c r="A32" t="s">
        <v>62</v>
      </c>
      <c r="B32">
        <v>31017874</v>
      </c>
      <c r="C32" s="6">
        <v>0.04305555555555556</v>
      </c>
      <c r="D32" s="6">
        <v>0.042361111111111106</v>
      </c>
      <c r="E32" s="6">
        <v>0.001388888888888889</v>
      </c>
      <c r="F32" s="6">
        <v>0.042361111111111106</v>
      </c>
      <c r="G32" s="6">
        <v>0.042361111111111106</v>
      </c>
      <c r="H32" s="6">
        <v>0.041666666666666664</v>
      </c>
      <c r="M32" s="1">
        <f t="shared" si="0"/>
        <v>1</v>
      </c>
      <c r="N32" s="1">
        <f t="shared" si="1"/>
        <v>2</v>
      </c>
      <c r="O32" s="2">
        <f t="shared" si="2"/>
        <v>1</v>
      </c>
      <c r="P32" s="2">
        <f t="shared" si="3"/>
        <v>1</v>
      </c>
      <c r="Q32" s="1">
        <f t="shared" si="4"/>
        <v>0</v>
      </c>
      <c r="R32" s="1">
        <f t="shared" si="5"/>
        <v>2</v>
      </c>
      <c r="S32" s="2">
        <f t="shared" si="6"/>
        <v>1</v>
      </c>
      <c r="T32" s="2">
        <f t="shared" si="7"/>
        <v>1</v>
      </c>
      <c r="U32" s="1">
        <f t="shared" si="8"/>
        <v>1</v>
      </c>
      <c r="V32" s="1">
        <f t="shared" si="9"/>
        <v>1</v>
      </c>
      <c r="W32" s="2">
        <f t="shared" si="10"/>
        <v>1</v>
      </c>
      <c r="X32" s="2">
        <f t="shared" si="11"/>
        <v>0</v>
      </c>
      <c r="Y32" s="1">
        <f t="shared" si="12"/>
      </c>
      <c r="Z32" s="1">
        <f t="shared" si="13"/>
      </c>
      <c r="AA32" s="2">
        <f t="shared" si="14"/>
      </c>
      <c r="AB32" s="2">
        <f t="shared" si="15"/>
      </c>
      <c r="AF32" s="1">
        <f t="shared" si="16"/>
        <v>3</v>
      </c>
      <c r="AG32" s="2">
        <f t="shared" si="17"/>
        <v>0</v>
      </c>
      <c r="AH32" s="1">
        <f t="shared" si="18"/>
        <v>0</v>
      </c>
      <c r="AI32" s="2">
        <f t="shared" si="19"/>
        <v>0</v>
      </c>
      <c r="AJ32" s="1">
        <f t="shared" si="20"/>
        <v>4</v>
      </c>
      <c r="AK32" s="2">
        <f t="shared" si="21"/>
        <v>0</v>
      </c>
      <c r="AL32" s="1">
        <f t="shared" si="22"/>
        <v>0</v>
      </c>
      <c r="AM32" s="2">
        <f t="shared" si="23"/>
        <v>0</v>
      </c>
      <c r="AN32">
        <f t="shared" si="24"/>
        <v>7</v>
      </c>
    </row>
    <row r="33" spans="1:40" ht="15">
      <c r="A33" t="s">
        <v>76</v>
      </c>
      <c r="B33">
        <v>30924551</v>
      </c>
      <c r="C33" s="6">
        <v>0.042361111111111106</v>
      </c>
      <c r="D33" s="6">
        <v>0.042361111111111106</v>
      </c>
      <c r="E33" s="6">
        <v>0.042361111111111106</v>
      </c>
      <c r="F33" s="6">
        <v>0.0020833333333333333</v>
      </c>
      <c r="G33" s="6">
        <v>0.08402777777777777</v>
      </c>
      <c r="H33" s="6">
        <v>0.042361111111111106</v>
      </c>
      <c r="M33" s="1">
        <f>_xlfn.IFERROR(IF(C33="","",HOUR(C33)),"")</f>
        <v>1</v>
      </c>
      <c r="N33" s="1">
        <f>_xlfn.IFERROR(IF(C33="","",MINUTE(C33)),"")</f>
        <v>1</v>
      </c>
      <c r="O33" s="2">
        <f>_xlfn.IFERROR(IF(D33="","",HOUR(D33)),"")</f>
        <v>1</v>
      </c>
      <c r="P33" s="2">
        <f>_xlfn.IFERROR(IF(D33="","",MINUTE(D33)),"")</f>
        <v>1</v>
      </c>
      <c r="Q33" s="1">
        <f>_xlfn.IFERROR(IF(E33="","",HOUR(E33)),"")</f>
        <v>1</v>
      </c>
      <c r="R33" s="1">
        <f>_xlfn.IFERROR(IF(E33="","",MINUTE(E33)),"")</f>
        <v>1</v>
      </c>
      <c r="S33" s="2">
        <f>_xlfn.IFERROR(IF(F33="","",HOUR(F33)),"")</f>
        <v>0</v>
      </c>
      <c r="T33" s="2">
        <f>_xlfn.IFERROR(IF(F33="","",MINUTE(F33)),"")</f>
        <v>3</v>
      </c>
      <c r="U33" s="1">
        <f>_xlfn.IFERROR(IF(G33="","",HOUR(G33)),"")</f>
        <v>2</v>
      </c>
      <c r="V33" s="1">
        <f>_xlfn.IFERROR(IF(G33="","",MINUTE(G33)),"")</f>
        <v>1</v>
      </c>
      <c r="W33" s="2">
        <f>_xlfn.IFERROR(IF(H33="","",HOUR(H33)),"")</f>
        <v>1</v>
      </c>
      <c r="X33" s="2">
        <f>_xlfn.IFERROR(IF(H33="","",MINUTE(H33)),"")</f>
        <v>1</v>
      </c>
      <c r="Y33" s="1">
        <f>_xlfn.IFERROR(IF(I33="","",HOUR(I33)),"")</f>
      </c>
      <c r="Z33" s="1">
        <f>_xlfn.IFERROR(IF(I33="","",MINUTE(I33)),"")</f>
      </c>
      <c r="AA33" s="2">
        <f>_xlfn.IFERROR(IF(J33="","",HOUR(J33)),"")</f>
      </c>
      <c r="AB33" s="2">
        <f>_xlfn.IFERROR(IF(J33="","",MINUTE(J33)),"")</f>
      </c>
      <c r="AF33" s="1">
        <f>IF(M$1="",0,IF(M33="",0,IF(AND(M$1=M33,N$1=N33),5,IF(M$1-N$1=M33-N33,4,IF(SIGN(M$1-N$1)=SIGN(M33-N33),3,0)))))</f>
        <v>0</v>
      </c>
      <c r="AG33" s="2">
        <f>IF(O$1="",0,IF(O33="",0,IF(AND(O$1=O33,P$1=P33),5,IF(O$1-P$1=O33-P33,4,IF(SIGN(O$1-P$1)=SIGN(O33-P33),3,0)))))</f>
        <v>0</v>
      </c>
      <c r="AH33" s="1">
        <f>IF(Q$1="",0,IF(Q33="",0,IF(AND(Q$1=Q33,R$1=R33),5,IF(Q$1-R$1=Q33-R33,4,IF(SIGN(Q$1-R$1)=SIGN(Q33-R33),3,0)))))</f>
        <v>5</v>
      </c>
      <c r="AI33" s="2">
        <f>IF(S$1="",0,IF(S33="",0,IF(AND(S$1=S33,T$1=T33),5,IF(S$1-T$1=S33-T33,4,IF(SIGN(S$1-T$1)=SIGN(S33-T33),3,0)))))</f>
        <v>3</v>
      </c>
      <c r="AJ33" s="1">
        <f>IF(U$1="",0,IF(U33="",0,IF(AND(U$1=U33,V$1=V33),5,IF(U$1-V$1=U33-V33,4,IF(SIGN(U$1-V$1)=SIGN(U33-V33),3,0)))))</f>
        <v>0</v>
      </c>
      <c r="AK33" s="2">
        <f>IF(W$1="",0,IF(W33="",0,IF(AND(W$1=W33,X$1=X33),5,IF(W$1-X$1=W33-X33,4,IF(SIGN(W$1-X$1)=SIGN(W33-X33),3,0)))))</f>
        <v>4</v>
      </c>
      <c r="AL33" s="1">
        <f>IF(Y$1="",0,IF(Y33="",0,IF(AND(Y$1=Y33,Z$1=Z33),5,IF(Y$1-Z$1=Y33-Z33,4,IF(SIGN(Y$1-Z$1)=SIGN(Y33-Z33),3,0)))))</f>
        <v>0</v>
      </c>
      <c r="AM33" s="2">
        <f>IF(AA$1="",0,IF(AA33="",0,IF(AND(AA$1=AA33,AB$1=AB33),5,IF(AA$1-AB$1=AA33-AB33,4,IF(SIGN(AA$1-AB$1)=SIGN(AA33-AB33),3,0)))))</f>
        <v>0</v>
      </c>
      <c r="AN33">
        <f>SUM(AF33:AM33)</f>
        <v>12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3"/>
  <sheetViews>
    <sheetView zoomScalePageLayoutView="0" workbookViewId="0" topLeftCell="A1">
      <selection activeCell="AC2" sqref="AC2:AC9"/>
    </sheetView>
  </sheetViews>
  <sheetFormatPr defaultColWidth="11.421875" defaultRowHeight="15"/>
  <cols>
    <col min="1" max="1" width="2.8515625" style="0" bestFit="1" customWidth="1"/>
    <col min="2" max="2" width="1.8515625" style="10" bestFit="1" customWidth="1"/>
    <col min="3" max="3" width="12.8515625" style="0" bestFit="1" customWidth="1"/>
    <col min="4" max="4" width="34.28125" style="0" hidden="1" customWidth="1"/>
    <col min="5" max="5" width="23.8515625" style="0" hidden="1" customWidth="1"/>
    <col min="6" max="6" width="6.57421875" style="0" bestFit="1" customWidth="1"/>
    <col min="7" max="7" width="7.421875" style="0" bestFit="1" customWidth="1"/>
    <col min="8" max="8" width="6.00390625" style="0" bestFit="1" customWidth="1"/>
    <col min="9" max="14" width="2.8515625" style="0" bestFit="1" customWidth="1"/>
    <col min="15" max="20" width="2.8515625" style="9" bestFit="1" customWidth="1"/>
    <col min="21" max="22" width="1.8515625" style="11" bestFit="1" customWidth="1"/>
    <col min="23" max="23" width="2.140625" style="12" bestFit="1" customWidth="1"/>
    <col min="25" max="26" width="2.8515625" style="0" bestFit="1" customWidth="1"/>
    <col min="27" max="27" width="9.8515625" style="0" bestFit="1" customWidth="1"/>
    <col min="28" max="28" width="1.421875" style="0" bestFit="1" customWidth="1"/>
    <col min="29" max="29" width="9.8515625" style="0" bestFit="1" customWidth="1"/>
    <col min="30" max="30" width="2.7109375" style="0" customWidth="1"/>
    <col min="31" max="32" width="2.140625" style="0" bestFit="1" customWidth="1"/>
  </cols>
  <sheetData>
    <row r="1" spans="3:20" ht="15">
      <c r="C1" s="1" t="s">
        <v>13</v>
      </c>
      <c r="D1" s="1" t="s">
        <v>234</v>
      </c>
      <c r="E1" s="1" t="s">
        <v>235</v>
      </c>
      <c r="F1" s="1" t="s">
        <v>236</v>
      </c>
      <c r="G1" s="1" t="s">
        <v>237</v>
      </c>
      <c r="H1" s="8" t="s">
        <v>10</v>
      </c>
      <c r="I1" s="8" t="s">
        <v>203</v>
      </c>
      <c r="J1" s="8" t="s">
        <v>204</v>
      </c>
      <c r="K1" s="8" t="s">
        <v>205</v>
      </c>
      <c r="L1" s="8" t="s">
        <v>206</v>
      </c>
      <c r="M1" s="8" t="s">
        <v>207</v>
      </c>
      <c r="N1" s="8" t="s">
        <v>202</v>
      </c>
      <c r="O1" s="9">
        <v>1</v>
      </c>
      <c r="P1" s="9">
        <v>2</v>
      </c>
      <c r="Q1" s="9">
        <v>3</v>
      </c>
      <c r="R1" s="9">
        <v>4</v>
      </c>
      <c r="S1" s="9">
        <v>5</v>
      </c>
      <c r="T1" s="9">
        <v>6</v>
      </c>
    </row>
    <row r="2" spans="1:32" ht="15">
      <c r="A2">
        <f aca="true" t="shared" si="0" ref="A2:A33">IF(B2=1,B2*10+U2,IF(B2=2,B2*10+V2,""))</f>
      </c>
      <c r="C2" s="1" t="s">
        <v>77</v>
      </c>
      <c r="D2" s="1" t="s">
        <v>256</v>
      </c>
      <c r="E2" s="1" t="s">
        <v>257</v>
      </c>
      <c r="F2" s="1">
        <v>99</v>
      </c>
      <c r="G2" s="1">
        <v>1</v>
      </c>
      <c r="H2" s="8">
        <f aca="true" t="shared" si="1" ref="H2:H33">F2-SUM(I2:N2)</f>
        <v>14</v>
      </c>
      <c r="I2" s="8">
        <f>VLOOKUP(C2,GrA!A:AN,40,FALSE)</f>
        <v>19</v>
      </c>
      <c r="J2" s="8">
        <f>VLOOKUP(C2,GrB!A:AN,40,FALSE)</f>
        <v>12</v>
      </c>
      <c r="K2" s="8">
        <f>VLOOKUP(C2,GrC!A:AN,40,FALSE)</f>
        <v>20</v>
      </c>
      <c r="L2" s="8">
        <f>VLOOKUP(C2,GrD!A:AN,40,FALSE)</f>
        <v>11</v>
      </c>
      <c r="M2" s="8">
        <f>VLOOKUP(C2,GrE!A:AN,40,FALSE)</f>
        <v>12</v>
      </c>
      <c r="N2" s="8">
        <f>VLOOKUP(C2,GrF!A:AN,40,FALSE)</f>
        <v>11</v>
      </c>
      <c r="O2" s="9">
        <f aca="true" t="shared" si="2" ref="O2:T11">LARGE($I2:$N2,O$1)</f>
        <v>20</v>
      </c>
      <c r="P2" s="9">
        <f t="shared" si="2"/>
        <v>19</v>
      </c>
      <c r="Q2" s="9">
        <f t="shared" si="2"/>
        <v>12</v>
      </c>
      <c r="R2" s="9">
        <f t="shared" si="2"/>
        <v>12</v>
      </c>
      <c r="S2" s="9">
        <f t="shared" si="2"/>
        <v>11</v>
      </c>
      <c r="T2" s="9">
        <f t="shared" si="2"/>
        <v>11</v>
      </c>
      <c r="U2" s="11">
        <f>COUNTIF(B$1:B2,1)</f>
        <v>0</v>
      </c>
      <c r="V2" s="11">
        <f>COUNTIF(B$1:B2,2)</f>
        <v>0</v>
      </c>
      <c r="W2" s="12" t="s">
        <v>205</v>
      </c>
      <c r="Y2">
        <v>11</v>
      </c>
      <c r="Z2">
        <v>28</v>
      </c>
      <c r="AA2" t="str">
        <f>VLOOKUP(Y2,A:C,3,FALSE)</f>
        <v>Clueless</v>
      </c>
      <c r="AB2" t="s">
        <v>303</v>
      </c>
      <c r="AC2" t="str">
        <f>VLOOKUP(Z2,A:C,3,FALSE)</f>
        <v>Kurney</v>
      </c>
      <c r="AE2" t="str">
        <f>VLOOKUP(AA2,C:W,21,FALSE)</f>
        <v>C</v>
      </c>
      <c r="AF2" t="str">
        <f>VLOOKUP(AC2,C:W,21,FALSE)</f>
        <v>G</v>
      </c>
    </row>
    <row r="3" spans="1:32" ht="15">
      <c r="A3">
        <f t="shared" si="0"/>
      </c>
      <c r="C3" s="1" t="s">
        <v>83</v>
      </c>
      <c r="D3" s="1" t="s">
        <v>268</v>
      </c>
      <c r="E3" s="1" t="s">
        <v>269</v>
      </c>
      <c r="F3" s="1">
        <v>96</v>
      </c>
      <c r="G3" s="1">
        <v>2</v>
      </c>
      <c r="H3" s="8">
        <f t="shared" si="1"/>
        <v>14</v>
      </c>
      <c r="I3" s="8">
        <f>VLOOKUP(C3,GrA!A:AN,40,FALSE)</f>
        <v>19</v>
      </c>
      <c r="J3" s="8">
        <f>VLOOKUP(C3,GrB!A:AN,40,FALSE)</f>
        <v>16</v>
      </c>
      <c r="K3" s="8">
        <f>VLOOKUP(C3,GrC!A:AN,40,FALSE)</f>
        <v>22</v>
      </c>
      <c r="L3" s="8">
        <f>VLOOKUP(C3,GrD!A:AN,40,FALSE)</f>
        <v>8</v>
      </c>
      <c r="M3" s="8">
        <f>VLOOKUP(C3,GrE!A:AN,40,FALSE)</f>
        <v>11</v>
      </c>
      <c r="N3" s="8">
        <f>VLOOKUP(C3,GrF!A:AN,40,FALSE)</f>
        <v>6</v>
      </c>
      <c r="O3" s="9">
        <f t="shared" si="2"/>
        <v>22</v>
      </c>
      <c r="P3" s="9">
        <f t="shared" si="2"/>
        <v>19</v>
      </c>
      <c r="Q3" s="9">
        <f t="shared" si="2"/>
        <v>16</v>
      </c>
      <c r="R3" s="9">
        <f t="shared" si="2"/>
        <v>11</v>
      </c>
      <c r="S3" s="9">
        <f t="shared" si="2"/>
        <v>8</v>
      </c>
      <c r="T3" s="9">
        <f t="shared" si="2"/>
        <v>6</v>
      </c>
      <c r="U3" s="11">
        <f>COUNTIF(B$1:B3,1)</f>
        <v>0</v>
      </c>
      <c r="V3" s="11">
        <f>COUNTIF(B$1:B3,2)</f>
        <v>0</v>
      </c>
      <c r="W3" s="12" t="s">
        <v>204</v>
      </c>
      <c r="Y3">
        <v>12</v>
      </c>
      <c r="Z3">
        <v>27</v>
      </c>
      <c r="AA3" t="str">
        <f aca="true" t="shared" si="3" ref="AA3:AA9">VLOOKUP(Y3,A$1:C$65536,3,FALSE)</f>
        <v>OlliMeitscg</v>
      </c>
      <c r="AB3" t="s">
        <v>303</v>
      </c>
      <c r="AC3" t="str">
        <f aca="true" t="shared" si="4" ref="AC3:AC9">VLOOKUP(Z3,A$1:C$65536,3,FALSE)</f>
        <v>Eilers</v>
      </c>
      <c r="AE3" t="str">
        <f aca="true" t="shared" si="5" ref="AE3:AE9">VLOOKUP(AA3,C$1:W$65536,21,FALSE)</f>
        <v>E</v>
      </c>
      <c r="AF3" t="str">
        <f aca="true" t="shared" si="6" ref="AF3:AF9">VLOOKUP(AC3,C$1:W$65536,21,FALSE)</f>
        <v>E</v>
      </c>
    </row>
    <row r="4" spans="1:32" ht="15">
      <c r="A4">
        <f t="shared" si="0"/>
        <v>11</v>
      </c>
      <c r="B4" s="10">
        <v>1</v>
      </c>
      <c r="C4" s="1" t="s">
        <v>84</v>
      </c>
      <c r="D4" s="1" t="s">
        <v>240</v>
      </c>
      <c r="E4" s="1" t="s">
        <v>241</v>
      </c>
      <c r="F4" s="1">
        <v>96</v>
      </c>
      <c r="G4" s="1">
        <v>3</v>
      </c>
      <c r="H4" s="8">
        <f t="shared" si="1"/>
        <v>13</v>
      </c>
      <c r="I4" s="8">
        <f>VLOOKUP(C4,GrA!A:AN,40,FALSE)</f>
        <v>13</v>
      </c>
      <c r="J4" s="8">
        <f>VLOOKUP(C4,GrB!A:AN,40,FALSE)</f>
        <v>15</v>
      </c>
      <c r="K4" s="8">
        <f>VLOOKUP(C4,GrC!A:AN,40,FALSE)</f>
        <v>24</v>
      </c>
      <c r="L4" s="8">
        <f>VLOOKUP(C4,GrD!A:AN,40,FALSE)</f>
        <v>14</v>
      </c>
      <c r="M4" s="8">
        <f>VLOOKUP(C4,GrE!A:AN,40,FALSE)</f>
        <v>7</v>
      </c>
      <c r="N4" s="8">
        <f>VLOOKUP(C4,GrF!A:AN,40,FALSE)</f>
        <v>10</v>
      </c>
      <c r="O4" s="9">
        <f t="shared" si="2"/>
        <v>24</v>
      </c>
      <c r="P4" s="9">
        <f t="shared" si="2"/>
        <v>15</v>
      </c>
      <c r="Q4" s="9">
        <f t="shared" si="2"/>
        <v>14</v>
      </c>
      <c r="R4" s="9">
        <f t="shared" si="2"/>
        <v>13</v>
      </c>
      <c r="S4" s="9">
        <f t="shared" si="2"/>
        <v>10</v>
      </c>
      <c r="T4" s="9">
        <f t="shared" si="2"/>
        <v>7</v>
      </c>
      <c r="U4" s="11">
        <f>COUNTIF(B$1:B4,1)</f>
        <v>1</v>
      </c>
      <c r="V4" s="11">
        <f>COUNTIF(B$1:B4,2)</f>
        <v>0</v>
      </c>
      <c r="W4" s="12" t="s">
        <v>205</v>
      </c>
      <c r="Y4">
        <v>13</v>
      </c>
      <c r="Z4">
        <v>26</v>
      </c>
      <c r="AA4" t="str">
        <f t="shared" si="3"/>
        <v>Nobb</v>
      </c>
      <c r="AB4" t="s">
        <v>303</v>
      </c>
      <c r="AC4" t="str">
        <f t="shared" si="4"/>
        <v>Lutti</v>
      </c>
      <c r="AE4" t="str">
        <f t="shared" si="5"/>
        <v>G</v>
      </c>
      <c r="AF4" t="str">
        <f t="shared" si="6"/>
        <v>A</v>
      </c>
    </row>
    <row r="5" spans="1:32" ht="15">
      <c r="A5">
        <f t="shared" si="0"/>
        <v>12</v>
      </c>
      <c r="B5" s="10">
        <v>1</v>
      </c>
      <c r="C5" s="1" t="s">
        <v>79</v>
      </c>
      <c r="D5" s="1" t="s">
        <v>280</v>
      </c>
      <c r="E5" s="1" t="s">
        <v>281</v>
      </c>
      <c r="F5" s="1">
        <v>96</v>
      </c>
      <c r="G5" s="1">
        <v>3</v>
      </c>
      <c r="H5" s="8">
        <f t="shared" si="1"/>
        <v>13</v>
      </c>
      <c r="I5" s="8">
        <f>VLOOKUP(C5,GrA!A:AN,40,FALSE)</f>
        <v>14</v>
      </c>
      <c r="J5" s="8">
        <f>VLOOKUP(C5,GrB!A:AN,40,FALSE)</f>
        <v>21</v>
      </c>
      <c r="K5" s="8">
        <f>VLOOKUP(C5,GrC!A:AN,40,FALSE)</f>
        <v>18</v>
      </c>
      <c r="L5" s="8">
        <f>VLOOKUP(C5,GrD!A:AN,40,FALSE)</f>
        <v>15</v>
      </c>
      <c r="M5" s="8">
        <f>VLOOKUP(C5,GrE!A:AN,40,FALSE)</f>
        <v>12</v>
      </c>
      <c r="N5" s="8">
        <f>VLOOKUP(C5,GrF!A:AN,40,FALSE)</f>
        <v>3</v>
      </c>
      <c r="O5" s="9">
        <f t="shared" si="2"/>
        <v>21</v>
      </c>
      <c r="P5" s="9">
        <f t="shared" si="2"/>
        <v>18</v>
      </c>
      <c r="Q5" s="9">
        <f t="shared" si="2"/>
        <v>15</v>
      </c>
      <c r="R5" s="9">
        <f t="shared" si="2"/>
        <v>14</v>
      </c>
      <c r="S5" s="9">
        <f t="shared" si="2"/>
        <v>12</v>
      </c>
      <c r="T5" s="9">
        <f t="shared" si="2"/>
        <v>3</v>
      </c>
      <c r="U5" s="11">
        <f>COUNTIF(B$1:B5,1)</f>
        <v>2</v>
      </c>
      <c r="V5" s="11">
        <f>COUNTIF(B$1:B5,2)</f>
        <v>0</v>
      </c>
      <c r="W5" s="12" t="s">
        <v>207</v>
      </c>
      <c r="Y5">
        <v>14</v>
      </c>
      <c r="Z5">
        <v>25</v>
      </c>
      <c r="AA5" t="str">
        <f t="shared" si="3"/>
        <v>Hulk</v>
      </c>
      <c r="AB5" t="s">
        <v>303</v>
      </c>
      <c r="AC5" t="str">
        <f t="shared" si="4"/>
        <v>morla666</v>
      </c>
      <c r="AE5" t="str">
        <f t="shared" si="5"/>
        <v>H</v>
      </c>
      <c r="AF5" t="str">
        <f t="shared" si="6"/>
        <v>B</v>
      </c>
    </row>
    <row r="6" spans="1:32" ht="15">
      <c r="A6">
        <f t="shared" si="0"/>
        <v>21</v>
      </c>
      <c r="B6" s="10">
        <v>2</v>
      </c>
      <c r="C6" s="1" t="s">
        <v>71</v>
      </c>
      <c r="D6" s="1" t="s">
        <v>252</v>
      </c>
      <c r="E6" s="1" t="s">
        <v>253</v>
      </c>
      <c r="F6" s="1">
        <v>93</v>
      </c>
      <c r="G6" s="1">
        <v>5</v>
      </c>
      <c r="H6" s="8">
        <f t="shared" si="1"/>
        <v>14</v>
      </c>
      <c r="I6" s="8">
        <f>VLOOKUP(C6,GrA!A:AN,40,FALSE)</f>
        <v>12</v>
      </c>
      <c r="J6" s="8">
        <f>VLOOKUP(C6,GrB!A:AN,40,FALSE)</f>
        <v>19</v>
      </c>
      <c r="K6" s="8">
        <f>VLOOKUP(C6,GrC!A:AN,40,FALSE)</f>
        <v>19</v>
      </c>
      <c r="L6" s="8">
        <f>VLOOKUP(C6,GrD!A:AN,40,FALSE)</f>
        <v>20</v>
      </c>
      <c r="M6" s="8">
        <f>VLOOKUP(C6,GrE!A:AN,40,FALSE)</f>
        <v>3</v>
      </c>
      <c r="N6" s="8">
        <f>VLOOKUP(C6,GrF!A:AN,40,FALSE)</f>
        <v>6</v>
      </c>
      <c r="O6" s="9">
        <f t="shared" si="2"/>
        <v>20</v>
      </c>
      <c r="P6" s="9">
        <f t="shared" si="2"/>
        <v>19</v>
      </c>
      <c r="Q6" s="9">
        <f t="shared" si="2"/>
        <v>19</v>
      </c>
      <c r="R6" s="9">
        <f t="shared" si="2"/>
        <v>12</v>
      </c>
      <c r="S6" s="9">
        <f t="shared" si="2"/>
        <v>6</v>
      </c>
      <c r="T6" s="9">
        <f t="shared" si="2"/>
        <v>3</v>
      </c>
      <c r="U6" s="11">
        <f>COUNTIF(B$1:B6,1)</f>
        <v>2</v>
      </c>
      <c r="V6" s="11">
        <f>COUNTIF(B$1:B6,2)</f>
        <v>1</v>
      </c>
      <c r="W6" s="12" t="s">
        <v>205</v>
      </c>
      <c r="Y6">
        <v>15</v>
      </c>
      <c r="Z6">
        <v>24</v>
      </c>
      <c r="AA6" t="str">
        <f t="shared" si="3"/>
        <v>ThomasK</v>
      </c>
      <c r="AB6" t="s">
        <v>303</v>
      </c>
      <c r="AC6" t="str">
        <f t="shared" si="4"/>
        <v>Rich</v>
      </c>
      <c r="AE6" t="str">
        <f t="shared" si="5"/>
        <v>F</v>
      </c>
      <c r="AF6" t="str">
        <f t="shared" si="6"/>
        <v>D</v>
      </c>
    </row>
    <row r="7" spans="1:32" ht="15">
      <c r="A7">
        <f t="shared" si="0"/>
        <v>13</v>
      </c>
      <c r="B7" s="10">
        <v>1</v>
      </c>
      <c r="C7" s="1" t="s">
        <v>24</v>
      </c>
      <c r="D7" s="1" t="s">
        <v>276</v>
      </c>
      <c r="E7" s="1" t="s">
        <v>277</v>
      </c>
      <c r="F7" s="1">
        <v>92</v>
      </c>
      <c r="G7" s="1">
        <v>6</v>
      </c>
      <c r="H7" s="8">
        <f t="shared" si="1"/>
        <v>14</v>
      </c>
      <c r="I7" s="8">
        <f>VLOOKUP(C7,GrA!A:AN,40,FALSE)</f>
        <v>11</v>
      </c>
      <c r="J7" s="8">
        <f>VLOOKUP(C7,GrB!A:AN,40,FALSE)</f>
        <v>14</v>
      </c>
      <c r="K7" s="8">
        <f>VLOOKUP(C7,GrC!A:AN,40,FALSE)</f>
        <v>17</v>
      </c>
      <c r="L7" s="8">
        <f>VLOOKUP(C7,GrD!A:AN,40,FALSE)</f>
        <v>14</v>
      </c>
      <c r="M7" s="8">
        <f>VLOOKUP(C7,GrE!A:AN,40,FALSE)</f>
        <v>6</v>
      </c>
      <c r="N7" s="8">
        <f>VLOOKUP(C7,GrF!A:AN,40,FALSE)</f>
        <v>16</v>
      </c>
      <c r="O7" s="9">
        <f t="shared" si="2"/>
        <v>17</v>
      </c>
      <c r="P7" s="9">
        <f t="shared" si="2"/>
        <v>16</v>
      </c>
      <c r="Q7" s="9">
        <f t="shared" si="2"/>
        <v>14</v>
      </c>
      <c r="R7" s="9">
        <f t="shared" si="2"/>
        <v>14</v>
      </c>
      <c r="S7" s="9">
        <f t="shared" si="2"/>
        <v>11</v>
      </c>
      <c r="T7" s="9">
        <f t="shared" si="2"/>
        <v>6</v>
      </c>
      <c r="U7" s="11">
        <f>COUNTIF(B$1:B7,1)</f>
        <v>3</v>
      </c>
      <c r="V7" s="11">
        <f>COUNTIF(B$1:B7,2)</f>
        <v>1</v>
      </c>
      <c r="W7" s="12" t="s">
        <v>208</v>
      </c>
      <c r="Y7">
        <v>16</v>
      </c>
      <c r="Z7">
        <v>23</v>
      </c>
      <c r="AA7" t="str">
        <f t="shared" si="3"/>
        <v>Heiler</v>
      </c>
      <c r="AB7" t="s">
        <v>303</v>
      </c>
      <c r="AC7" t="str">
        <f t="shared" si="4"/>
        <v>OldieLutti</v>
      </c>
      <c r="AE7" t="str">
        <f t="shared" si="5"/>
        <v>D</v>
      </c>
      <c r="AF7" t="str">
        <f t="shared" si="6"/>
        <v>H</v>
      </c>
    </row>
    <row r="8" spans="1:32" ht="15">
      <c r="A8">
        <f t="shared" si="0"/>
      </c>
      <c r="C8" s="1" t="s">
        <v>64</v>
      </c>
      <c r="D8" s="1" t="s">
        <v>260</v>
      </c>
      <c r="E8" s="1" t="s">
        <v>261</v>
      </c>
      <c r="F8" s="1">
        <v>92</v>
      </c>
      <c r="G8" s="1">
        <v>7</v>
      </c>
      <c r="H8" s="8">
        <f t="shared" si="1"/>
        <v>13</v>
      </c>
      <c r="I8" s="8">
        <f>VLOOKUP(C8,GrA!A:AN,40,FALSE)</f>
        <v>12</v>
      </c>
      <c r="J8" s="8">
        <f>VLOOKUP(C8,GrB!A:AN,40,FALSE)</f>
        <v>15</v>
      </c>
      <c r="K8" s="8">
        <f>VLOOKUP(C8,GrC!A:AN,40,FALSE)</f>
        <v>23</v>
      </c>
      <c r="L8" s="8">
        <f>VLOOKUP(C8,GrD!A:AN,40,FALSE)</f>
        <v>15</v>
      </c>
      <c r="M8" s="8">
        <f>VLOOKUP(C8,GrE!A:AN,40,FALSE)</f>
        <v>8</v>
      </c>
      <c r="N8" s="8">
        <f>VLOOKUP(C8,GrF!A:AN,40,FALSE)</f>
        <v>6</v>
      </c>
      <c r="O8" s="9">
        <f t="shared" si="2"/>
        <v>23</v>
      </c>
      <c r="P8" s="9">
        <f t="shared" si="2"/>
        <v>15</v>
      </c>
      <c r="Q8" s="9">
        <f t="shared" si="2"/>
        <v>15</v>
      </c>
      <c r="R8" s="9">
        <f t="shared" si="2"/>
        <v>12</v>
      </c>
      <c r="S8" s="9">
        <f t="shared" si="2"/>
        <v>8</v>
      </c>
      <c r="T8" s="9">
        <f t="shared" si="2"/>
        <v>6</v>
      </c>
      <c r="U8" s="11">
        <f>COUNTIF(B$1:B8,1)</f>
        <v>3</v>
      </c>
      <c r="V8" s="11">
        <f>COUNTIF(B$1:B8,2)</f>
        <v>1</v>
      </c>
      <c r="W8" s="12" t="s">
        <v>209</v>
      </c>
      <c r="Y8">
        <v>17</v>
      </c>
      <c r="Z8">
        <v>22</v>
      </c>
      <c r="AA8" t="str">
        <f t="shared" si="3"/>
        <v>FF-Faltin</v>
      </c>
      <c r="AB8" t="s">
        <v>303</v>
      </c>
      <c r="AC8" t="str">
        <f t="shared" si="4"/>
        <v>AndreasG</v>
      </c>
      <c r="AE8" t="str">
        <f t="shared" si="5"/>
        <v>B</v>
      </c>
      <c r="AF8" t="str">
        <f t="shared" si="6"/>
        <v>F</v>
      </c>
    </row>
    <row r="9" spans="1:32" ht="15">
      <c r="A9">
        <f t="shared" si="0"/>
        <v>22</v>
      </c>
      <c r="B9" s="10">
        <v>2</v>
      </c>
      <c r="C9" s="1" t="s">
        <v>73</v>
      </c>
      <c r="D9" s="1" t="s">
        <v>238</v>
      </c>
      <c r="E9" s="1" t="s">
        <v>239</v>
      </c>
      <c r="F9" s="1">
        <v>91</v>
      </c>
      <c r="G9" s="1">
        <v>8</v>
      </c>
      <c r="H9" s="8">
        <f t="shared" si="1"/>
        <v>14</v>
      </c>
      <c r="I9" s="8">
        <f>VLOOKUP(C9,GrA!A:AN,40,FALSE)</f>
        <v>14</v>
      </c>
      <c r="J9" s="8">
        <f>VLOOKUP(C9,GrB!A:AN,40,FALSE)</f>
        <v>9</v>
      </c>
      <c r="K9" s="8">
        <f>VLOOKUP(C9,GrC!A:AN,40,FALSE)</f>
        <v>17</v>
      </c>
      <c r="L9" s="8">
        <f>VLOOKUP(C9,GrD!A:AN,40,FALSE)</f>
        <v>22</v>
      </c>
      <c r="M9" s="8">
        <f>VLOOKUP(C9,GrE!A:AN,40,FALSE)</f>
        <v>7</v>
      </c>
      <c r="N9" s="8">
        <f>VLOOKUP(C9,GrF!A:AN,40,FALSE)</f>
        <v>8</v>
      </c>
      <c r="O9" s="9">
        <f t="shared" si="2"/>
        <v>22</v>
      </c>
      <c r="P9" s="9">
        <f t="shared" si="2"/>
        <v>17</v>
      </c>
      <c r="Q9" s="9">
        <f t="shared" si="2"/>
        <v>14</v>
      </c>
      <c r="R9" s="9">
        <f t="shared" si="2"/>
        <v>9</v>
      </c>
      <c r="S9" s="9">
        <f t="shared" si="2"/>
        <v>8</v>
      </c>
      <c r="T9" s="9">
        <f t="shared" si="2"/>
        <v>7</v>
      </c>
      <c r="U9" s="11">
        <f>COUNTIF(B$1:B9,1)</f>
        <v>3</v>
      </c>
      <c r="V9" s="11">
        <f>COUNTIF(B$1:B9,2)</f>
        <v>2</v>
      </c>
      <c r="W9" s="12" t="s">
        <v>202</v>
      </c>
      <c r="Y9">
        <v>18</v>
      </c>
      <c r="Z9">
        <v>21</v>
      </c>
      <c r="AA9" t="str">
        <f t="shared" si="3"/>
        <v>Volker223</v>
      </c>
      <c r="AB9" t="s">
        <v>303</v>
      </c>
      <c r="AC9" t="str">
        <f t="shared" si="4"/>
        <v>HerrRabe</v>
      </c>
      <c r="AE9" t="str">
        <f t="shared" si="5"/>
        <v>A</v>
      </c>
      <c r="AF9" t="str">
        <f t="shared" si="6"/>
        <v>C</v>
      </c>
    </row>
    <row r="10" spans="1:23" ht="15">
      <c r="A10">
        <f t="shared" si="0"/>
      </c>
      <c r="C10" s="1" t="s">
        <v>25</v>
      </c>
      <c r="D10" s="1" t="s">
        <v>298</v>
      </c>
      <c r="E10" s="1" t="s">
        <v>299</v>
      </c>
      <c r="F10" s="1">
        <v>91</v>
      </c>
      <c r="G10" s="1">
        <v>9</v>
      </c>
      <c r="H10" s="8">
        <f t="shared" si="1"/>
        <v>13</v>
      </c>
      <c r="I10" s="8">
        <f>VLOOKUP(C10,GrA!A:AN,40,FALSE)</f>
        <v>11</v>
      </c>
      <c r="J10" s="8">
        <f>VLOOKUP(C10,GrB!A:AN,40,FALSE)</f>
        <v>18</v>
      </c>
      <c r="K10" s="8">
        <f>VLOOKUP(C10,GrC!A:AN,40,FALSE)</f>
        <v>17</v>
      </c>
      <c r="L10" s="8">
        <f>VLOOKUP(C10,GrD!A:AN,40,FALSE)</f>
        <v>10</v>
      </c>
      <c r="M10" s="8">
        <f>VLOOKUP(C10,GrE!A:AN,40,FALSE)</f>
        <v>12</v>
      </c>
      <c r="N10" s="8">
        <f>VLOOKUP(C10,GrF!A:AN,40,FALSE)</f>
        <v>10</v>
      </c>
      <c r="O10" s="9">
        <f t="shared" si="2"/>
        <v>18</v>
      </c>
      <c r="P10" s="9">
        <f t="shared" si="2"/>
        <v>17</v>
      </c>
      <c r="Q10" s="9">
        <f t="shared" si="2"/>
        <v>12</v>
      </c>
      <c r="R10" s="9">
        <f t="shared" si="2"/>
        <v>11</v>
      </c>
      <c r="S10" s="9">
        <f t="shared" si="2"/>
        <v>10</v>
      </c>
      <c r="T10" s="9">
        <f t="shared" si="2"/>
        <v>10</v>
      </c>
      <c r="U10" s="11">
        <f>COUNTIF(B$1:B10,1)</f>
        <v>3</v>
      </c>
      <c r="V10" s="11">
        <f>COUNTIF(B$1:B10,2)</f>
        <v>2</v>
      </c>
      <c r="W10" s="12" t="s">
        <v>205</v>
      </c>
    </row>
    <row r="11" spans="1:23" ht="15">
      <c r="A11">
        <f t="shared" si="0"/>
        <v>14</v>
      </c>
      <c r="B11" s="10">
        <v>1</v>
      </c>
      <c r="C11" s="1" t="s">
        <v>65</v>
      </c>
      <c r="D11" s="1" t="s">
        <v>254</v>
      </c>
      <c r="E11" s="1" t="s">
        <v>255</v>
      </c>
      <c r="F11" s="1">
        <v>90</v>
      </c>
      <c r="G11" s="1">
        <v>10</v>
      </c>
      <c r="H11" s="8">
        <f t="shared" si="1"/>
        <v>13</v>
      </c>
      <c r="I11" s="8">
        <f>VLOOKUP(C11,GrA!A:AN,40,FALSE)</f>
        <v>12</v>
      </c>
      <c r="J11" s="8">
        <f>VLOOKUP(C11,GrB!A:AN,40,FALSE)</f>
        <v>14</v>
      </c>
      <c r="K11" s="8">
        <f>VLOOKUP(C11,GrC!A:AN,40,FALSE)</f>
        <v>19</v>
      </c>
      <c r="L11" s="8">
        <f>VLOOKUP(C11,GrD!A:AN,40,FALSE)</f>
        <v>13</v>
      </c>
      <c r="M11" s="8">
        <f>VLOOKUP(C11,GrE!A:AN,40,FALSE)</f>
        <v>7</v>
      </c>
      <c r="N11" s="8">
        <f>VLOOKUP(C11,GrF!A:AN,40,FALSE)</f>
        <v>12</v>
      </c>
      <c r="O11" s="9">
        <f t="shared" si="2"/>
        <v>19</v>
      </c>
      <c r="P11" s="9">
        <f t="shared" si="2"/>
        <v>14</v>
      </c>
      <c r="Q11" s="9">
        <f t="shared" si="2"/>
        <v>13</v>
      </c>
      <c r="R11" s="9">
        <f t="shared" si="2"/>
        <v>12</v>
      </c>
      <c r="S11" s="9">
        <f t="shared" si="2"/>
        <v>12</v>
      </c>
      <c r="T11" s="9">
        <f t="shared" si="2"/>
        <v>7</v>
      </c>
      <c r="U11" s="11">
        <f>COUNTIF(B$1:B11,1)</f>
        <v>4</v>
      </c>
      <c r="V11" s="11">
        <f>COUNTIF(B$1:B11,2)</f>
        <v>2</v>
      </c>
      <c r="W11" s="12" t="s">
        <v>209</v>
      </c>
    </row>
    <row r="12" spans="1:23" ht="15">
      <c r="A12">
        <f t="shared" si="0"/>
      </c>
      <c r="C12" s="1" t="s">
        <v>69</v>
      </c>
      <c r="D12" s="1" t="s">
        <v>292</v>
      </c>
      <c r="E12" s="1" t="s">
        <v>293</v>
      </c>
      <c r="F12" s="1">
        <v>90</v>
      </c>
      <c r="G12" s="1">
        <v>10</v>
      </c>
      <c r="H12" s="8">
        <f t="shared" si="1"/>
        <v>13</v>
      </c>
      <c r="I12" s="8">
        <f>VLOOKUP(C12,GrA!A:AN,40,FALSE)</f>
        <v>17</v>
      </c>
      <c r="J12" s="8">
        <f>VLOOKUP(C12,GrB!A:AN,40,FALSE)</f>
        <v>16</v>
      </c>
      <c r="K12" s="8">
        <f>VLOOKUP(C12,GrC!A:AN,40,FALSE)</f>
        <v>18</v>
      </c>
      <c r="L12" s="8">
        <f>VLOOKUP(C12,GrD!A:AN,40,FALSE)</f>
        <v>8</v>
      </c>
      <c r="M12" s="8">
        <f>VLOOKUP(C12,GrE!A:AN,40,FALSE)</f>
        <v>6</v>
      </c>
      <c r="N12" s="8">
        <f>VLOOKUP(C12,GrF!A:AN,40,FALSE)</f>
        <v>12</v>
      </c>
      <c r="O12" s="9">
        <f aca="true" t="shared" si="7" ref="O12:T21">LARGE($I12:$N12,O$1)</f>
        <v>18</v>
      </c>
      <c r="P12" s="9">
        <f t="shared" si="7"/>
        <v>17</v>
      </c>
      <c r="Q12" s="9">
        <f t="shared" si="7"/>
        <v>16</v>
      </c>
      <c r="R12" s="9">
        <f t="shared" si="7"/>
        <v>12</v>
      </c>
      <c r="S12" s="9">
        <f t="shared" si="7"/>
        <v>8</v>
      </c>
      <c r="T12" s="9">
        <f t="shared" si="7"/>
        <v>6</v>
      </c>
      <c r="U12" s="11">
        <f>COUNTIF(B$1:B12,1)</f>
        <v>4</v>
      </c>
      <c r="V12" s="11">
        <f>COUNTIF(B$1:B12,2)</f>
        <v>2</v>
      </c>
      <c r="W12" s="12" t="s">
        <v>203</v>
      </c>
    </row>
    <row r="13" spans="1:23" ht="15">
      <c r="A13">
        <f t="shared" si="0"/>
        <v>15</v>
      </c>
      <c r="B13" s="10">
        <v>1</v>
      </c>
      <c r="C13" s="1" t="s">
        <v>74</v>
      </c>
      <c r="D13" s="1" t="s">
        <v>288</v>
      </c>
      <c r="E13" s="1" t="s">
        <v>289</v>
      </c>
      <c r="F13" s="1">
        <v>89</v>
      </c>
      <c r="G13" s="1">
        <v>12</v>
      </c>
      <c r="H13" s="8">
        <f t="shared" si="1"/>
        <v>13</v>
      </c>
      <c r="I13" s="8">
        <f>VLOOKUP(C13,GrA!A:AN,40,FALSE)</f>
        <v>12</v>
      </c>
      <c r="J13" s="8">
        <f>VLOOKUP(C13,GrB!A:AN,40,FALSE)</f>
        <v>14</v>
      </c>
      <c r="K13" s="8">
        <f>VLOOKUP(C13,GrC!A:AN,40,FALSE)</f>
        <v>21</v>
      </c>
      <c r="L13" s="8">
        <f>VLOOKUP(C13,GrD!A:AN,40,FALSE)</f>
        <v>11</v>
      </c>
      <c r="M13" s="8">
        <f>VLOOKUP(C13,GrE!A:AN,40,FALSE)</f>
        <v>8</v>
      </c>
      <c r="N13" s="8">
        <f>VLOOKUP(C13,GrF!A:AN,40,FALSE)</f>
        <v>10</v>
      </c>
      <c r="O13" s="9">
        <f t="shared" si="7"/>
        <v>21</v>
      </c>
      <c r="P13" s="9">
        <f t="shared" si="7"/>
        <v>14</v>
      </c>
      <c r="Q13" s="9">
        <f t="shared" si="7"/>
        <v>12</v>
      </c>
      <c r="R13" s="9">
        <f t="shared" si="7"/>
        <v>11</v>
      </c>
      <c r="S13" s="9">
        <f t="shared" si="7"/>
        <v>10</v>
      </c>
      <c r="T13" s="9">
        <f t="shared" si="7"/>
        <v>8</v>
      </c>
      <c r="U13" s="11">
        <f>COUNTIF(B$1:B13,1)</f>
        <v>5</v>
      </c>
      <c r="V13" s="11">
        <f>COUNTIF(B$1:B13,2)</f>
        <v>2</v>
      </c>
      <c r="W13" s="12" t="s">
        <v>202</v>
      </c>
    </row>
    <row r="14" spans="1:23" ht="15">
      <c r="A14">
        <f t="shared" si="0"/>
        <v>16</v>
      </c>
      <c r="B14" s="10">
        <v>1</v>
      </c>
      <c r="C14" s="1" t="s">
        <v>21</v>
      </c>
      <c r="D14" s="1" t="s">
        <v>248</v>
      </c>
      <c r="E14" s="1" t="s">
        <v>249</v>
      </c>
      <c r="F14" s="1">
        <v>88</v>
      </c>
      <c r="G14" s="1">
        <v>13</v>
      </c>
      <c r="H14" s="8">
        <f t="shared" si="1"/>
        <v>14</v>
      </c>
      <c r="I14" s="8">
        <f>VLOOKUP(C14,GrA!A:AN,40,FALSE)</f>
        <v>12</v>
      </c>
      <c r="J14" s="8">
        <f>VLOOKUP(C14,GrB!A:AN,40,FALSE)</f>
        <v>20</v>
      </c>
      <c r="K14" s="8">
        <f>VLOOKUP(C14,GrC!A:AN,40,FALSE)</f>
        <v>16</v>
      </c>
      <c r="L14" s="8">
        <f>VLOOKUP(C14,GrD!A:AN,40,FALSE)</f>
        <v>12</v>
      </c>
      <c r="M14" s="8">
        <f>VLOOKUP(C14,GrE!A:AN,40,FALSE)</f>
        <v>8</v>
      </c>
      <c r="N14" s="8">
        <f>VLOOKUP(C14,GrF!A:AN,40,FALSE)</f>
        <v>6</v>
      </c>
      <c r="O14" s="9">
        <f t="shared" si="7"/>
        <v>20</v>
      </c>
      <c r="P14" s="9">
        <f t="shared" si="7"/>
        <v>16</v>
      </c>
      <c r="Q14" s="9">
        <f t="shared" si="7"/>
        <v>12</v>
      </c>
      <c r="R14" s="9">
        <f t="shared" si="7"/>
        <v>12</v>
      </c>
      <c r="S14" s="9">
        <f t="shared" si="7"/>
        <v>8</v>
      </c>
      <c r="T14" s="9">
        <f t="shared" si="7"/>
        <v>6</v>
      </c>
      <c r="U14" s="11">
        <f>COUNTIF(B$1:B14,1)</f>
        <v>6</v>
      </c>
      <c r="V14" s="11">
        <f>COUNTIF(B$1:B14,2)</f>
        <v>2</v>
      </c>
      <c r="W14" s="12" t="s">
        <v>206</v>
      </c>
    </row>
    <row r="15" spans="1:23" ht="15">
      <c r="A15">
        <f t="shared" si="0"/>
        <v>23</v>
      </c>
      <c r="B15" s="10">
        <v>2</v>
      </c>
      <c r="C15" s="1" t="s">
        <v>82</v>
      </c>
      <c r="D15" s="1" t="s">
        <v>278</v>
      </c>
      <c r="E15" s="1" t="s">
        <v>279</v>
      </c>
      <c r="F15" s="1">
        <v>87</v>
      </c>
      <c r="G15" s="1">
        <v>14</v>
      </c>
      <c r="H15" s="8">
        <f t="shared" si="1"/>
        <v>14</v>
      </c>
      <c r="I15" s="8">
        <f>VLOOKUP(C15,GrA!A:AN,40,FALSE)</f>
        <v>22</v>
      </c>
      <c r="J15" s="8">
        <f>VLOOKUP(C15,GrB!A:AN,40,FALSE)</f>
        <v>9</v>
      </c>
      <c r="K15" s="8">
        <f>VLOOKUP(C15,GrC!A:AN,40,FALSE)</f>
        <v>14</v>
      </c>
      <c r="L15" s="8">
        <f>VLOOKUP(C15,GrD!A:AN,40,FALSE)</f>
        <v>18</v>
      </c>
      <c r="M15" s="8">
        <f>VLOOKUP(C15,GrE!A:AN,40,FALSE)</f>
        <v>3</v>
      </c>
      <c r="N15" s="8">
        <f>VLOOKUP(C15,GrF!A:AN,40,FALSE)</f>
        <v>7</v>
      </c>
      <c r="O15" s="9">
        <f t="shared" si="7"/>
        <v>22</v>
      </c>
      <c r="P15" s="9">
        <f t="shared" si="7"/>
        <v>18</v>
      </c>
      <c r="Q15" s="9">
        <f t="shared" si="7"/>
        <v>14</v>
      </c>
      <c r="R15" s="9">
        <f t="shared" si="7"/>
        <v>9</v>
      </c>
      <c r="S15" s="9">
        <f t="shared" si="7"/>
        <v>7</v>
      </c>
      <c r="T15" s="9">
        <f t="shared" si="7"/>
        <v>3</v>
      </c>
      <c r="U15" s="11">
        <f>COUNTIF(B$1:B15,1)</f>
        <v>6</v>
      </c>
      <c r="V15" s="11">
        <f>COUNTIF(B$1:B15,2)</f>
        <v>3</v>
      </c>
      <c r="W15" s="12" t="s">
        <v>209</v>
      </c>
    </row>
    <row r="16" spans="1:23" ht="15">
      <c r="A16">
        <f t="shared" si="0"/>
        <v>24</v>
      </c>
      <c r="B16" s="10">
        <v>2</v>
      </c>
      <c r="C16" s="1" t="s">
        <v>60</v>
      </c>
      <c r="D16" s="1" t="s">
        <v>284</v>
      </c>
      <c r="E16" s="1" t="s">
        <v>285</v>
      </c>
      <c r="F16" s="1">
        <v>87</v>
      </c>
      <c r="G16" s="1">
        <v>15</v>
      </c>
      <c r="H16" s="8">
        <f t="shared" si="1"/>
        <v>13</v>
      </c>
      <c r="I16" s="8">
        <f>VLOOKUP(C16,GrA!A:AN,40,FALSE)</f>
        <v>9</v>
      </c>
      <c r="J16" s="8">
        <f>VLOOKUP(C16,GrB!A:AN,40,FALSE)</f>
        <v>17</v>
      </c>
      <c r="K16" s="8">
        <f>VLOOKUP(C16,GrC!A:AN,40,FALSE)</f>
        <v>22</v>
      </c>
      <c r="L16" s="8">
        <f>VLOOKUP(C16,GrD!A:AN,40,FALSE)</f>
        <v>12</v>
      </c>
      <c r="M16" s="8">
        <f>VLOOKUP(C16,GrE!A:AN,40,FALSE)</f>
        <v>8</v>
      </c>
      <c r="N16" s="8">
        <f>VLOOKUP(C16,GrF!A:AN,40,FALSE)</f>
        <v>6</v>
      </c>
      <c r="O16" s="9">
        <f t="shared" si="7"/>
        <v>22</v>
      </c>
      <c r="P16" s="9">
        <f t="shared" si="7"/>
        <v>17</v>
      </c>
      <c r="Q16" s="9">
        <f t="shared" si="7"/>
        <v>12</v>
      </c>
      <c r="R16" s="9">
        <f t="shared" si="7"/>
        <v>9</v>
      </c>
      <c r="S16" s="9">
        <f t="shared" si="7"/>
        <v>8</v>
      </c>
      <c r="T16" s="9">
        <f t="shared" si="7"/>
        <v>6</v>
      </c>
      <c r="U16" s="11">
        <f>COUNTIF(B$1:B16,1)</f>
        <v>6</v>
      </c>
      <c r="V16" s="11">
        <f>COUNTIF(B$1:B16,2)</f>
        <v>4</v>
      </c>
      <c r="W16" s="12" t="s">
        <v>206</v>
      </c>
    </row>
    <row r="17" spans="1:23" ht="15">
      <c r="A17">
        <f t="shared" si="0"/>
      </c>
      <c r="C17" s="1" t="s">
        <v>20</v>
      </c>
      <c r="D17" s="1" t="s">
        <v>246</v>
      </c>
      <c r="E17" s="1" t="s">
        <v>247</v>
      </c>
      <c r="F17" s="1">
        <v>87</v>
      </c>
      <c r="G17" s="1">
        <v>15</v>
      </c>
      <c r="H17" s="8">
        <f t="shared" si="1"/>
        <v>13</v>
      </c>
      <c r="I17" s="8">
        <f>VLOOKUP(C17,GrA!A:AN,40,FALSE)</f>
        <v>19</v>
      </c>
      <c r="J17" s="8">
        <f>VLOOKUP(C17,GrB!A:AN,40,FALSE)</f>
        <v>15</v>
      </c>
      <c r="K17" s="8">
        <f>VLOOKUP(C17,GrC!A:AN,40,FALSE)</f>
        <v>17</v>
      </c>
      <c r="L17" s="8">
        <f>VLOOKUP(C17,GrD!A:AN,40,FALSE)</f>
        <v>10</v>
      </c>
      <c r="M17" s="8">
        <f>VLOOKUP(C17,GrE!A:AN,40,FALSE)</f>
        <v>7</v>
      </c>
      <c r="N17" s="8">
        <f>VLOOKUP(C17,GrF!A:AN,40,FALSE)</f>
        <v>6</v>
      </c>
      <c r="O17" s="9">
        <f t="shared" si="7"/>
        <v>19</v>
      </c>
      <c r="P17" s="9">
        <f t="shared" si="7"/>
        <v>17</v>
      </c>
      <c r="Q17" s="9">
        <f t="shared" si="7"/>
        <v>15</v>
      </c>
      <c r="R17" s="9">
        <f t="shared" si="7"/>
        <v>10</v>
      </c>
      <c r="S17" s="9">
        <f t="shared" si="7"/>
        <v>7</v>
      </c>
      <c r="T17" s="9">
        <f t="shared" si="7"/>
        <v>6</v>
      </c>
      <c r="U17" s="11">
        <f>COUNTIF(B$1:B17,1)</f>
        <v>6</v>
      </c>
      <c r="V17" s="11">
        <f>COUNTIF(B$1:B17,2)</f>
        <v>4</v>
      </c>
      <c r="W17" s="12" t="s">
        <v>209</v>
      </c>
    </row>
    <row r="18" spans="1:23" ht="15">
      <c r="A18">
        <f t="shared" si="0"/>
        <v>25</v>
      </c>
      <c r="B18" s="10">
        <v>2</v>
      </c>
      <c r="C18" s="1" t="s">
        <v>70</v>
      </c>
      <c r="D18" s="1" t="s">
        <v>274</v>
      </c>
      <c r="E18" s="1" t="s">
        <v>275</v>
      </c>
      <c r="F18" s="1">
        <v>86</v>
      </c>
      <c r="G18" s="1">
        <v>17</v>
      </c>
      <c r="H18" s="8">
        <f t="shared" si="1"/>
        <v>12</v>
      </c>
      <c r="I18" s="8">
        <f>VLOOKUP(C18,GrA!A:AN,40,FALSE)</f>
        <v>12</v>
      </c>
      <c r="J18" s="8">
        <f>VLOOKUP(C18,GrB!A:AN,40,FALSE)</f>
        <v>21</v>
      </c>
      <c r="K18" s="8">
        <f>VLOOKUP(C18,GrC!A:AN,40,FALSE)</f>
        <v>18</v>
      </c>
      <c r="L18" s="8">
        <f>VLOOKUP(C18,GrD!A:AN,40,FALSE)</f>
        <v>10</v>
      </c>
      <c r="M18" s="8">
        <f>VLOOKUP(C18,GrE!A:AN,40,FALSE)</f>
        <v>7</v>
      </c>
      <c r="N18" s="8">
        <f>VLOOKUP(C18,GrF!A:AN,40,FALSE)</f>
        <v>6</v>
      </c>
      <c r="O18" s="9">
        <f t="shared" si="7"/>
        <v>21</v>
      </c>
      <c r="P18" s="9">
        <f t="shared" si="7"/>
        <v>18</v>
      </c>
      <c r="Q18" s="9">
        <f t="shared" si="7"/>
        <v>12</v>
      </c>
      <c r="R18" s="9">
        <f t="shared" si="7"/>
        <v>10</v>
      </c>
      <c r="S18" s="9">
        <f t="shared" si="7"/>
        <v>7</v>
      </c>
      <c r="T18" s="9">
        <f t="shared" si="7"/>
        <v>6</v>
      </c>
      <c r="U18" s="11">
        <f>COUNTIF(B$1:B18,1)</f>
        <v>6</v>
      </c>
      <c r="V18" s="11">
        <f>COUNTIF(B$1:B18,2)</f>
        <v>5</v>
      </c>
      <c r="W18" s="12" t="s">
        <v>204</v>
      </c>
    </row>
    <row r="19" spans="1:23" ht="15">
      <c r="A19">
        <f t="shared" si="0"/>
      </c>
      <c r="C19" s="1" t="s">
        <v>61</v>
      </c>
      <c r="D19" s="1" t="s">
        <v>264</v>
      </c>
      <c r="E19" s="1" t="s">
        <v>265</v>
      </c>
      <c r="F19" s="1">
        <v>85</v>
      </c>
      <c r="G19" s="1">
        <v>18</v>
      </c>
      <c r="H19" s="8">
        <f t="shared" si="1"/>
        <v>14</v>
      </c>
      <c r="I19" s="8">
        <f>VLOOKUP(C19,GrA!A:AN,40,FALSE)</f>
        <v>14</v>
      </c>
      <c r="J19" s="8">
        <f>VLOOKUP(C19,GrB!A:AN,40,FALSE)</f>
        <v>15</v>
      </c>
      <c r="K19" s="8">
        <f>VLOOKUP(C19,GrC!A:AN,40,FALSE)</f>
        <v>21</v>
      </c>
      <c r="L19" s="8">
        <f>VLOOKUP(C19,GrD!A:AN,40,FALSE)</f>
        <v>8</v>
      </c>
      <c r="M19" s="8">
        <f>VLOOKUP(C19,GrE!A:AN,40,FALSE)</f>
        <v>7</v>
      </c>
      <c r="N19" s="8">
        <f>VLOOKUP(C19,GrF!A:AN,40,FALSE)</f>
        <v>6</v>
      </c>
      <c r="O19" s="9">
        <f t="shared" si="7"/>
        <v>21</v>
      </c>
      <c r="P19" s="9">
        <f t="shared" si="7"/>
        <v>15</v>
      </c>
      <c r="Q19" s="9">
        <f t="shared" si="7"/>
        <v>14</v>
      </c>
      <c r="R19" s="9">
        <f t="shared" si="7"/>
        <v>8</v>
      </c>
      <c r="S19" s="9">
        <f t="shared" si="7"/>
        <v>7</v>
      </c>
      <c r="T19" s="9">
        <f t="shared" si="7"/>
        <v>6</v>
      </c>
      <c r="U19" s="11">
        <f>COUNTIF(B$1:B19,1)</f>
        <v>6</v>
      </c>
      <c r="V19" s="11">
        <f>COUNTIF(B$1:B19,2)</f>
        <v>5</v>
      </c>
      <c r="W19" s="12" t="s">
        <v>207</v>
      </c>
    </row>
    <row r="20" spans="1:23" ht="15">
      <c r="A20">
        <f t="shared" si="0"/>
      </c>
      <c r="C20" s="1" t="s">
        <v>23</v>
      </c>
      <c r="D20" s="1" t="s">
        <v>262</v>
      </c>
      <c r="E20" s="1" t="s">
        <v>263</v>
      </c>
      <c r="F20" s="1">
        <v>84</v>
      </c>
      <c r="G20" s="1">
        <v>19</v>
      </c>
      <c r="H20" s="8">
        <f t="shared" si="1"/>
        <v>13</v>
      </c>
      <c r="I20" s="8">
        <f>VLOOKUP(C20,GrA!A:AN,40,FALSE)</f>
        <v>9</v>
      </c>
      <c r="J20" s="8">
        <f>VLOOKUP(C20,GrB!A:AN,40,FALSE)</f>
        <v>17</v>
      </c>
      <c r="K20" s="8">
        <f>VLOOKUP(C20,GrC!A:AN,40,FALSE)</f>
        <v>18</v>
      </c>
      <c r="L20" s="8">
        <f>VLOOKUP(C20,GrD!A:AN,40,FALSE)</f>
        <v>10</v>
      </c>
      <c r="M20" s="8">
        <f>VLOOKUP(C20,GrE!A:AN,40,FALSE)</f>
        <v>11</v>
      </c>
      <c r="N20" s="8">
        <f>VLOOKUP(C20,GrF!A:AN,40,FALSE)</f>
        <v>6</v>
      </c>
      <c r="O20" s="9">
        <f t="shared" si="7"/>
        <v>18</v>
      </c>
      <c r="P20" s="9">
        <f t="shared" si="7"/>
        <v>17</v>
      </c>
      <c r="Q20" s="9">
        <f t="shared" si="7"/>
        <v>11</v>
      </c>
      <c r="R20" s="9">
        <f t="shared" si="7"/>
        <v>10</v>
      </c>
      <c r="S20" s="9">
        <f t="shared" si="7"/>
        <v>9</v>
      </c>
      <c r="T20" s="9">
        <f t="shared" si="7"/>
        <v>6</v>
      </c>
      <c r="U20" s="11">
        <f>COUNTIF(B$1:B20,1)</f>
        <v>6</v>
      </c>
      <c r="V20" s="11">
        <f>COUNTIF(B$1:B20,2)</f>
        <v>5</v>
      </c>
      <c r="W20" s="12" t="s">
        <v>206</v>
      </c>
    </row>
    <row r="21" spans="1:23" ht="15">
      <c r="A21">
        <f t="shared" si="0"/>
        <v>17</v>
      </c>
      <c r="B21" s="10">
        <v>1</v>
      </c>
      <c r="C21" s="1" t="s">
        <v>59</v>
      </c>
      <c r="D21" s="1" t="s">
        <v>244</v>
      </c>
      <c r="E21" s="1" t="s">
        <v>245</v>
      </c>
      <c r="F21" s="1">
        <v>82</v>
      </c>
      <c r="G21" s="1">
        <v>20</v>
      </c>
      <c r="H21" s="8">
        <f t="shared" si="1"/>
        <v>14</v>
      </c>
      <c r="I21" s="8">
        <f>VLOOKUP(C21,GrA!A:AN,40,FALSE)</f>
        <v>9</v>
      </c>
      <c r="J21" s="8">
        <f>VLOOKUP(C21,GrB!A:AN,40,FALSE)</f>
        <v>19</v>
      </c>
      <c r="K21" s="8">
        <f>VLOOKUP(C21,GrC!A:AN,40,FALSE)</f>
        <v>22</v>
      </c>
      <c r="L21" s="8">
        <f>VLOOKUP(C21,GrD!A:AN,40,FALSE)</f>
        <v>12</v>
      </c>
      <c r="M21" s="8">
        <f>VLOOKUP(C21,GrE!A:AN,40,FALSE)</f>
        <v>3</v>
      </c>
      <c r="N21" s="8">
        <f>VLOOKUP(C21,GrF!A:AN,40,FALSE)</f>
        <v>3</v>
      </c>
      <c r="O21" s="9">
        <f t="shared" si="7"/>
        <v>22</v>
      </c>
      <c r="P21" s="9">
        <f t="shared" si="7"/>
        <v>19</v>
      </c>
      <c r="Q21" s="9">
        <f t="shared" si="7"/>
        <v>12</v>
      </c>
      <c r="R21" s="9">
        <f t="shared" si="7"/>
        <v>9</v>
      </c>
      <c r="S21" s="9">
        <f t="shared" si="7"/>
        <v>3</v>
      </c>
      <c r="T21" s="9">
        <f t="shared" si="7"/>
        <v>3</v>
      </c>
      <c r="U21" s="11">
        <f>COUNTIF(B$1:B21,1)</f>
        <v>7</v>
      </c>
      <c r="V21" s="11">
        <f>COUNTIF(B$1:B21,2)</f>
        <v>5</v>
      </c>
      <c r="W21" s="12" t="s">
        <v>204</v>
      </c>
    </row>
    <row r="22" spans="1:23" ht="15">
      <c r="A22">
        <f t="shared" si="0"/>
        <v>18</v>
      </c>
      <c r="B22" s="10">
        <v>1</v>
      </c>
      <c r="C22" s="1" t="s">
        <v>81</v>
      </c>
      <c r="D22" s="1" t="s">
        <v>296</v>
      </c>
      <c r="E22" s="1" t="s">
        <v>297</v>
      </c>
      <c r="F22" s="1">
        <v>81</v>
      </c>
      <c r="G22" s="1">
        <v>21</v>
      </c>
      <c r="H22" s="8">
        <f t="shared" si="1"/>
        <v>14</v>
      </c>
      <c r="I22" s="8">
        <f>VLOOKUP(C22,GrA!A:AN,40,FALSE)</f>
        <v>3</v>
      </c>
      <c r="J22" s="8">
        <f>VLOOKUP(C22,GrB!A:AN,40,FALSE)</f>
        <v>15</v>
      </c>
      <c r="K22" s="8">
        <f>VLOOKUP(C22,GrC!A:AN,40,FALSE)</f>
        <v>16</v>
      </c>
      <c r="L22" s="8">
        <f>VLOOKUP(C22,GrD!A:AN,40,FALSE)</f>
        <v>20</v>
      </c>
      <c r="M22" s="8">
        <f>VLOOKUP(C22,GrE!A:AN,40,FALSE)</f>
        <v>7</v>
      </c>
      <c r="N22" s="8">
        <f>VLOOKUP(C22,GrF!A:AN,40,FALSE)</f>
        <v>6</v>
      </c>
      <c r="O22" s="9">
        <f aca="true" t="shared" si="8" ref="O22:T33">LARGE($I22:$N22,O$1)</f>
        <v>20</v>
      </c>
      <c r="P22" s="9">
        <f t="shared" si="8"/>
        <v>16</v>
      </c>
      <c r="Q22" s="9">
        <f t="shared" si="8"/>
        <v>15</v>
      </c>
      <c r="R22" s="9">
        <f t="shared" si="8"/>
        <v>7</v>
      </c>
      <c r="S22" s="9">
        <f t="shared" si="8"/>
        <v>6</v>
      </c>
      <c r="T22" s="9">
        <f t="shared" si="8"/>
        <v>3</v>
      </c>
      <c r="U22" s="11">
        <f>COUNTIF(B$1:B22,1)</f>
        <v>8</v>
      </c>
      <c r="V22" s="11">
        <f>COUNTIF(B$1:B22,2)</f>
        <v>5</v>
      </c>
      <c r="W22" s="12" t="s">
        <v>203</v>
      </c>
    </row>
    <row r="23" spans="1:23" ht="15">
      <c r="A23">
        <f t="shared" si="0"/>
      </c>
      <c r="C23" s="1" t="s">
        <v>72</v>
      </c>
      <c r="D23" s="1" t="s">
        <v>272</v>
      </c>
      <c r="E23" s="1" t="s">
        <v>273</v>
      </c>
      <c r="F23" s="1">
        <v>80</v>
      </c>
      <c r="G23" s="1">
        <v>22</v>
      </c>
      <c r="H23" s="8">
        <f t="shared" si="1"/>
        <v>13</v>
      </c>
      <c r="I23" s="8">
        <f>VLOOKUP(C23,GrA!A:AN,40,FALSE)</f>
        <v>14</v>
      </c>
      <c r="J23" s="8">
        <f>VLOOKUP(C23,GrB!A:AN,40,FALSE)</f>
        <v>13</v>
      </c>
      <c r="K23" s="8">
        <f>VLOOKUP(C23,GrC!A:AN,40,FALSE)</f>
        <v>17</v>
      </c>
      <c r="L23" s="8">
        <f>VLOOKUP(C23,GrD!A:AN,40,FALSE)</f>
        <v>8</v>
      </c>
      <c r="M23" s="8">
        <f>VLOOKUP(C23,GrE!A:AN,40,FALSE)</f>
        <v>8</v>
      </c>
      <c r="N23" s="8">
        <f>VLOOKUP(C23,GrF!A:AN,40,FALSE)</f>
        <v>7</v>
      </c>
      <c r="O23" s="9">
        <f t="shared" si="8"/>
        <v>17</v>
      </c>
      <c r="P23" s="9">
        <f t="shared" si="8"/>
        <v>14</v>
      </c>
      <c r="Q23" s="9">
        <f t="shared" si="8"/>
        <v>13</v>
      </c>
      <c r="R23" s="9">
        <f t="shared" si="8"/>
        <v>8</v>
      </c>
      <c r="S23" s="9">
        <f t="shared" si="8"/>
        <v>8</v>
      </c>
      <c r="T23" s="9">
        <f t="shared" si="8"/>
        <v>7</v>
      </c>
      <c r="U23" s="11">
        <f>COUNTIF(B$1:B23,1)</f>
        <v>8</v>
      </c>
      <c r="V23" s="11">
        <f>COUNTIF(B$1:B23,2)</f>
        <v>5</v>
      </c>
      <c r="W23" s="12" t="s">
        <v>207</v>
      </c>
    </row>
    <row r="24" spans="1:23" ht="15">
      <c r="A24">
        <f t="shared" si="0"/>
      </c>
      <c r="C24" s="1" t="s">
        <v>75</v>
      </c>
      <c r="D24" s="1" t="s">
        <v>294</v>
      </c>
      <c r="E24" s="1" t="s">
        <v>295</v>
      </c>
      <c r="F24" s="1">
        <v>80</v>
      </c>
      <c r="G24" s="1">
        <v>22</v>
      </c>
      <c r="H24" s="8">
        <f t="shared" si="1"/>
        <v>13</v>
      </c>
      <c r="I24" s="8">
        <f>VLOOKUP(C24,GrA!A:AN,40,FALSE)</f>
        <v>12</v>
      </c>
      <c r="J24" s="8">
        <f>VLOOKUP(C24,GrB!A:AN,40,FALSE)</f>
        <v>14</v>
      </c>
      <c r="K24" s="8">
        <f>VLOOKUP(C24,GrC!A:AN,40,FALSE)</f>
        <v>14</v>
      </c>
      <c r="L24" s="8">
        <f>VLOOKUP(C24,GrD!A:AN,40,FALSE)</f>
        <v>7</v>
      </c>
      <c r="M24" s="8">
        <f>VLOOKUP(C24,GrE!A:AN,40,FALSE)</f>
        <v>14</v>
      </c>
      <c r="N24" s="8">
        <f>VLOOKUP(C24,GrF!A:AN,40,FALSE)</f>
        <v>6</v>
      </c>
      <c r="O24" s="9">
        <f t="shared" si="8"/>
        <v>14</v>
      </c>
      <c r="P24" s="9">
        <f t="shared" si="8"/>
        <v>14</v>
      </c>
      <c r="Q24" s="9">
        <f t="shared" si="8"/>
        <v>14</v>
      </c>
      <c r="R24" s="9">
        <f t="shared" si="8"/>
        <v>12</v>
      </c>
      <c r="S24" s="9">
        <f t="shared" si="8"/>
        <v>7</v>
      </c>
      <c r="T24" s="9">
        <f t="shared" si="8"/>
        <v>6</v>
      </c>
      <c r="U24" s="11">
        <f>COUNTIF(B$1:B24,1)</f>
        <v>8</v>
      </c>
      <c r="V24" s="11">
        <f>COUNTIF(B$1:B24,2)</f>
        <v>5</v>
      </c>
      <c r="W24" s="12" t="s">
        <v>206</v>
      </c>
    </row>
    <row r="25" spans="1:23" ht="15">
      <c r="A25">
        <f t="shared" si="0"/>
      </c>
      <c r="C25" s="1" t="s">
        <v>22</v>
      </c>
      <c r="D25" s="1" t="s">
        <v>258</v>
      </c>
      <c r="E25" s="1" t="s">
        <v>259</v>
      </c>
      <c r="F25" s="1">
        <v>78</v>
      </c>
      <c r="G25" s="1">
        <v>24</v>
      </c>
      <c r="H25" s="8">
        <f t="shared" si="1"/>
        <v>13</v>
      </c>
      <c r="I25" s="8">
        <f>VLOOKUP(C25,GrA!A:AN,40,FALSE)</f>
        <v>15</v>
      </c>
      <c r="J25" s="8">
        <f>VLOOKUP(C25,GrB!A:AN,40,FALSE)</f>
        <v>9</v>
      </c>
      <c r="K25" s="8">
        <f>VLOOKUP(C25,GrC!A:AN,40,FALSE)</f>
        <v>19</v>
      </c>
      <c r="L25" s="8">
        <f>VLOOKUP(C25,GrD!A:AN,40,FALSE)</f>
        <v>3</v>
      </c>
      <c r="M25" s="8">
        <f>VLOOKUP(C25,GrE!A:AN,40,FALSE)</f>
        <v>7</v>
      </c>
      <c r="N25" s="8">
        <f>VLOOKUP(C25,GrF!A:AN,40,FALSE)</f>
        <v>12</v>
      </c>
      <c r="O25" s="9">
        <f t="shared" si="8"/>
        <v>19</v>
      </c>
      <c r="P25" s="9">
        <f t="shared" si="8"/>
        <v>15</v>
      </c>
      <c r="Q25" s="9">
        <f t="shared" si="8"/>
        <v>12</v>
      </c>
      <c r="R25" s="9">
        <f t="shared" si="8"/>
        <v>9</v>
      </c>
      <c r="S25" s="9">
        <f t="shared" si="8"/>
        <v>7</v>
      </c>
      <c r="T25" s="9">
        <f t="shared" si="8"/>
        <v>3</v>
      </c>
      <c r="U25" s="11">
        <f>COUNTIF(B$1:B25,1)</f>
        <v>8</v>
      </c>
      <c r="V25" s="11">
        <f>COUNTIF(B$1:B25,2)</f>
        <v>5</v>
      </c>
      <c r="W25" s="12" t="s">
        <v>203</v>
      </c>
    </row>
    <row r="26" spans="1:23" ht="15">
      <c r="A26">
        <f t="shared" si="0"/>
      </c>
      <c r="C26" s="1" t="s">
        <v>67</v>
      </c>
      <c r="D26" s="1" t="s">
        <v>290</v>
      </c>
      <c r="E26" s="1" t="s">
        <v>291</v>
      </c>
      <c r="F26" s="1">
        <v>77</v>
      </c>
      <c r="G26" s="1">
        <v>25</v>
      </c>
      <c r="H26" s="8">
        <f t="shared" si="1"/>
        <v>13</v>
      </c>
      <c r="I26" s="8">
        <f>VLOOKUP(C26,GrA!A:AN,40,FALSE)</f>
        <v>10</v>
      </c>
      <c r="J26" s="8">
        <f>VLOOKUP(C26,GrB!A:AN,40,FALSE)</f>
        <v>12</v>
      </c>
      <c r="K26" s="8">
        <f>VLOOKUP(C26,GrC!A:AN,40,FALSE)</f>
        <v>17</v>
      </c>
      <c r="L26" s="8">
        <f>VLOOKUP(C26,GrD!A:AN,40,FALSE)</f>
        <v>11</v>
      </c>
      <c r="M26" s="8">
        <f>VLOOKUP(C26,GrE!A:AN,40,FALSE)</f>
        <v>8</v>
      </c>
      <c r="N26" s="8">
        <f>VLOOKUP(C26,GrF!A:AN,40,FALSE)</f>
        <v>6</v>
      </c>
      <c r="O26" s="9">
        <f t="shared" si="8"/>
        <v>17</v>
      </c>
      <c r="P26" s="9">
        <f t="shared" si="8"/>
        <v>12</v>
      </c>
      <c r="Q26" s="9">
        <f t="shared" si="8"/>
        <v>11</v>
      </c>
      <c r="R26" s="9">
        <f t="shared" si="8"/>
        <v>10</v>
      </c>
      <c r="S26" s="9">
        <f t="shared" si="8"/>
        <v>8</v>
      </c>
      <c r="T26" s="9">
        <f t="shared" si="8"/>
        <v>6</v>
      </c>
      <c r="U26" s="11">
        <f>COUNTIF(B$1:B26,1)</f>
        <v>8</v>
      </c>
      <c r="V26" s="11">
        <f>COUNTIF(B$1:B26,2)</f>
        <v>5</v>
      </c>
      <c r="W26" s="12" t="s">
        <v>202</v>
      </c>
    </row>
    <row r="27" spans="1:23" ht="15">
      <c r="A27">
        <f t="shared" si="0"/>
        <v>26</v>
      </c>
      <c r="B27" s="10">
        <v>2</v>
      </c>
      <c r="C27" s="1" t="s">
        <v>78</v>
      </c>
      <c r="D27" s="1" t="s">
        <v>270</v>
      </c>
      <c r="E27" s="1" t="s">
        <v>271</v>
      </c>
      <c r="F27" s="1">
        <v>77</v>
      </c>
      <c r="G27" s="1">
        <v>25</v>
      </c>
      <c r="H27" s="8">
        <f t="shared" si="1"/>
        <v>13</v>
      </c>
      <c r="I27" s="8">
        <f>VLOOKUP(C27,GrA!A:AN,40,FALSE)</f>
        <v>12</v>
      </c>
      <c r="J27" s="8">
        <f>VLOOKUP(C27,GrB!A:AN,40,FALSE)</f>
        <v>16</v>
      </c>
      <c r="K27" s="8">
        <f>VLOOKUP(C27,GrC!A:AN,40,FALSE)</f>
        <v>9</v>
      </c>
      <c r="L27" s="8">
        <f>VLOOKUP(C27,GrD!A:AN,40,FALSE)</f>
        <v>12</v>
      </c>
      <c r="M27" s="8">
        <f>VLOOKUP(C27,GrE!A:AN,40,FALSE)</f>
        <v>8</v>
      </c>
      <c r="N27" s="8">
        <f>VLOOKUP(C27,GrF!A:AN,40,FALSE)</f>
        <v>7</v>
      </c>
      <c r="O27" s="9">
        <f t="shared" si="8"/>
        <v>16</v>
      </c>
      <c r="P27" s="9">
        <f t="shared" si="8"/>
        <v>12</v>
      </c>
      <c r="Q27" s="9">
        <f t="shared" si="8"/>
        <v>12</v>
      </c>
      <c r="R27" s="9">
        <f t="shared" si="8"/>
        <v>9</v>
      </c>
      <c r="S27" s="9">
        <f t="shared" si="8"/>
        <v>8</v>
      </c>
      <c r="T27" s="9">
        <f t="shared" si="8"/>
        <v>7</v>
      </c>
      <c r="U27" s="11">
        <f>COUNTIF(B$1:B27,1)</f>
        <v>8</v>
      </c>
      <c r="V27" s="11">
        <f>COUNTIF(B$1:B27,2)</f>
        <v>6</v>
      </c>
      <c r="W27" s="12" t="s">
        <v>203</v>
      </c>
    </row>
    <row r="28" spans="1:23" ht="15">
      <c r="A28">
        <f t="shared" si="0"/>
        <v>27</v>
      </c>
      <c r="B28" s="10">
        <v>2</v>
      </c>
      <c r="C28" s="1" t="s">
        <v>68</v>
      </c>
      <c r="D28" s="1" t="s">
        <v>242</v>
      </c>
      <c r="E28" s="1" t="s">
        <v>243</v>
      </c>
      <c r="F28" s="1">
        <v>76</v>
      </c>
      <c r="G28" s="1">
        <v>27</v>
      </c>
      <c r="H28" s="8">
        <f t="shared" si="1"/>
        <v>13</v>
      </c>
      <c r="I28" s="8">
        <f>VLOOKUP(C28,GrA!A:AN,40,FALSE)</f>
        <v>9</v>
      </c>
      <c r="J28" s="8">
        <f>VLOOKUP(C28,GrB!A:AN,40,FALSE)</f>
        <v>14</v>
      </c>
      <c r="K28" s="8">
        <f>VLOOKUP(C28,GrC!A:AN,40,FALSE)</f>
        <v>18</v>
      </c>
      <c r="L28" s="8">
        <f>VLOOKUP(C28,GrD!A:AN,40,FALSE)</f>
        <v>10</v>
      </c>
      <c r="M28" s="8">
        <f>VLOOKUP(C28,GrE!A:AN,40,FALSE)</f>
        <v>3</v>
      </c>
      <c r="N28" s="8">
        <f>VLOOKUP(C28,GrF!A:AN,40,FALSE)</f>
        <v>9</v>
      </c>
      <c r="O28" s="9">
        <f t="shared" si="8"/>
        <v>18</v>
      </c>
      <c r="P28" s="9">
        <f t="shared" si="8"/>
        <v>14</v>
      </c>
      <c r="Q28" s="9">
        <f t="shared" si="8"/>
        <v>10</v>
      </c>
      <c r="R28" s="9">
        <f t="shared" si="8"/>
        <v>9</v>
      </c>
      <c r="S28" s="9">
        <f t="shared" si="8"/>
        <v>9</v>
      </c>
      <c r="T28" s="9">
        <f t="shared" si="8"/>
        <v>3</v>
      </c>
      <c r="U28" s="11">
        <f>COUNTIF(B$1:B28,1)</f>
        <v>8</v>
      </c>
      <c r="V28" s="11">
        <f>COUNTIF(B$1:B28,2)</f>
        <v>7</v>
      </c>
      <c r="W28" s="12" t="s">
        <v>207</v>
      </c>
    </row>
    <row r="29" spans="1:23" ht="15">
      <c r="A29">
        <f t="shared" si="0"/>
        <v>28</v>
      </c>
      <c r="B29" s="10">
        <v>2</v>
      </c>
      <c r="C29" s="1" t="s">
        <v>66</v>
      </c>
      <c r="D29" s="1" t="s">
        <v>266</v>
      </c>
      <c r="E29" s="1" t="s">
        <v>267</v>
      </c>
      <c r="F29" s="1">
        <v>75</v>
      </c>
      <c r="G29" s="1">
        <v>28</v>
      </c>
      <c r="H29" s="8">
        <f t="shared" si="1"/>
        <v>14</v>
      </c>
      <c r="I29" s="8">
        <f>VLOOKUP(C29,GrA!A:AN,40,FALSE)</f>
        <v>13</v>
      </c>
      <c r="J29" s="8">
        <f>VLOOKUP(C29,GrB!A:AN,40,FALSE)</f>
        <v>15</v>
      </c>
      <c r="K29" s="8">
        <f>VLOOKUP(C29,GrC!A:AN,40,FALSE)</f>
        <v>19</v>
      </c>
      <c r="L29" s="8">
        <f>VLOOKUP(C29,GrD!A:AN,40,FALSE)</f>
        <v>11</v>
      </c>
      <c r="M29" s="8">
        <f>VLOOKUP(C29,GrE!A:AN,40,FALSE)</f>
        <v>0</v>
      </c>
      <c r="N29" s="8">
        <f>VLOOKUP(C29,GrF!A:AN,40,FALSE)</f>
        <v>3</v>
      </c>
      <c r="O29" s="9">
        <f t="shared" si="8"/>
        <v>19</v>
      </c>
      <c r="P29" s="9">
        <f t="shared" si="8"/>
        <v>15</v>
      </c>
      <c r="Q29" s="9">
        <f t="shared" si="8"/>
        <v>13</v>
      </c>
      <c r="R29" s="9">
        <f t="shared" si="8"/>
        <v>11</v>
      </c>
      <c r="S29" s="9">
        <f t="shared" si="8"/>
        <v>3</v>
      </c>
      <c r="T29" s="9">
        <f t="shared" si="8"/>
        <v>0</v>
      </c>
      <c r="U29" s="11">
        <f>COUNTIF(B$1:B29,1)</f>
        <v>8</v>
      </c>
      <c r="V29" s="11">
        <f>COUNTIF(B$1:B29,2)</f>
        <v>8</v>
      </c>
      <c r="W29" s="12" t="s">
        <v>208</v>
      </c>
    </row>
    <row r="30" spans="1:23" ht="15">
      <c r="A30">
        <f t="shared" si="0"/>
      </c>
      <c r="C30" s="1" t="s">
        <v>80</v>
      </c>
      <c r="D30" s="1" t="s">
        <v>282</v>
      </c>
      <c r="E30" s="1" t="s">
        <v>283</v>
      </c>
      <c r="F30" s="1">
        <v>72</v>
      </c>
      <c r="G30" s="1">
        <v>29</v>
      </c>
      <c r="H30" s="8">
        <f t="shared" si="1"/>
        <v>14</v>
      </c>
      <c r="I30" s="8">
        <f>VLOOKUP(C30,GrA!A:AN,40,FALSE)</f>
        <v>10</v>
      </c>
      <c r="J30" s="8">
        <f>VLOOKUP(C30,GrB!A:AN,40,FALSE)</f>
        <v>14</v>
      </c>
      <c r="K30" s="8">
        <f>VLOOKUP(C30,GrC!A:AN,40,FALSE)</f>
        <v>18</v>
      </c>
      <c r="L30" s="8">
        <f>VLOOKUP(C30,GrD!A:AN,40,FALSE)</f>
        <v>9</v>
      </c>
      <c r="M30" s="8">
        <f>VLOOKUP(C30,GrE!A:AN,40,FALSE)</f>
        <v>4</v>
      </c>
      <c r="N30" s="8">
        <f>VLOOKUP(C30,GrF!A:AN,40,FALSE)</f>
        <v>3</v>
      </c>
      <c r="O30" s="9">
        <f t="shared" si="8"/>
        <v>18</v>
      </c>
      <c r="P30" s="9">
        <f t="shared" si="8"/>
        <v>14</v>
      </c>
      <c r="Q30" s="9">
        <f t="shared" si="8"/>
        <v>10</v>
      </c>
      <c r="R30" s="9">
        <f t="shared" si="8"/>
        <v>9</v>
      </c>
      <c r="S30" s="9">
        <f t="shared" si="8"/>
        <v>4</v>
      </c>
      <c r="T30" s="9">
        <f t="shared" si="8"/>
        <v>3</v>
      </c>
      <c r="U30" s="11">
        <f>COUNTIF(B$1:B30,1)</f>
        <v>8</v>
      </c>
      <c r="V30" s="11">
        <f>COUNTIF(B$1:B30,2)</f>
        <v>8</v>
      </c>
      <c r="W30" s="12" t="s">
        <v>208</v>
      </c>
    </row>
    <row r="31" spans="1:23" ht="15">
      <c r="A31">
        <f t="shared" si="0"/>
      </c>
      <c r="C31" s="1" t="s">
        <v>63</v>
      </c>
      <c r="D31" s="1" t="s">
        <v>300</v>
      </c>
      <c r="E31" s="1" t="s">
        <v>301</v>
      </c>
      <c r="F31" s="1">
        <v>71</v>
      </c>
      <c r="G31" s="1">
        <v>30</v>
      </c>
      <c r="H31" s="8">
        <f t="shared" si="1"/>
        <v>13</v>
      </c>
      <c r="I31" s="8">
        <f>VLOOKUP(C31,GrA!A:AN,40,FALSE)</f>
        <v>10</v>
      </c>
      <c r="J31" s="8">
        <f>VLOOKUP(C31,GrB!A:AN,40,FALSE)</f>
        <v>11</v>
      </c>
      <c r="K31" s="8">
        <f>VLOOKUP(C31,GrC!A:AN,40,FALSE)</f>
        <v>11</v>
      </c>
      <c r="L31" s="8">
        <f>VLOOKUP(C31,GrD!A:AN,40,FALSE)</f>
        <v>8</v>
      </c>
      <c r="M31" s="8">
        <f>VLOOKUP(C31,GrE!A:AN,40,FALSE)</f>
        <v>8</v>
      </c>
      <c r="N31" s="8">
        <f>VLOOKUP(C31,GrF!A:AN,40,FALSE)</f>
        <v>10</v>
      </c>
      <c r="O31" s="9">
        <f t="shared" si="8"/>
        <v>11</v>
      </c>
      <c r="P31" s="9">
        <f t="shared" si="8"/>
        <v>11</v>
      </c>
      <c r="Q31" s="9">
        <f t="shared" si="8"/>
        <v>10</v>
      </c>
      <c r="R31" s="9">
        <f t="shared" si="8"/>
        <v>10</v>
      </c>
      <c r="S31" s="9">
        <f t="shared" si="8"/>
        <v>8</v>
      </c>
      <c r="T31" s="9">
        <f t="shared" si="8"/>
        <v>8</v>
      </c>
      <c r="U31" s="11">
        <f>COUNTIF(B$1:B31,1)</f>
        <v>8</v>
      </c>
      <c r="V31" s="11">
        <f>COUNTIF(B$1:B31,2)</f>
        <v>8</v>
      </c>
      <c r="W31" s="12" t="s">
        <v>208</v>
      </c>
    </row>
    <row r="32" spans="1:23" ht="15">
      <c r="A32">
        <f t="shared" si="0"/>
      </c>
      <c r="C32" s="1" t="s">
        <v>62</v>
      </c>
      <c r="D32" s="1" t="s">
        <v>250</v>
      </c>
      <c r="E32" s="1" t="s">
        <v>251</v>
      </c>
      <c r="F32" s="1">
        <v>68</v>
      </c>
      <c r="G32" s="1">
        <v>31</v>
      </c>
      <c r="H32" s="8">
        <f t="shared" si="1"/>
        <v>14</v>
      </c>
      <c r="I32" s="8">
        <f>VLOOKUP(C32,GrA!A:AN,40,FALSE)</f>
        <v>12</v>
      </c>
      <c r="J32" s="8">
        <f>VLOOKUP(C32,GrB!A:AN,40,FALSE)</f>
        <v>6</v>
      </c>
      <c r="K32" s="8">
        <f>VLOOKUP(C32,GrC!A:AN,40,FALSE)</f>
        <v>13</v>
      </c>
      <c r="L32" s="8">
        <f>VLOOKUP(C32,GrD!A:AN,40,FALSE)</f>
        <v>8</v>
      </c>
      <c r="M32" s="8">
        <f>VLOOKUP(C32,GrE!A:AN,40,FALSE)</f>
        <v>8</v>
      </c>
      <c r="N32" s="8">
        <f>VLOOKUP(C32,GrF!A:AN,40,FALSE)</f>
        <v>7</v>
      </c>
      <c r="O32" s="9">
        <f t="shared" si="8"/>
        <v>13</v>
      </c>
      <c r="P32" s="9">
        <f t="shared" si="8"/>
        <v>12</v>
      </c>
      <c r="Q32" s="9">
        <f t="shared" si="8"/>
        <v>8</v>
      </c>
      <c r="R32" s="9">
        <f t="shared" si="8"/>
        <v>8</v>
      </c>
      <c r="S32" s="9">
        <f t="shared" si="8"/>
        <v>7</v>
      </c>
      <c r="T32" s="9">
        <f t="shared" si="8"/>
        <v>6</v>
      </c>
      <c r="U32" s="11">
        <f>COUNTIF(B$1:B32,1)</f>
        <v>8</v>
      </c>
      <c r="V32" s="11">
        <f>COUNTIF(B$1:B32,2)</f>
        <v>8</v>
      </c>
      <c r="W32" s="12" t="s">
        <v>202</v>
      </c>
    </row>
    <row r="33" spans="1:23" ht="15">
      <c r="A33">
        <f t="shared" si="0"/>
      </c>
      <c r="C33" s="1" t="s">
        <v>76</v>
      </c>
      <c r="D33" s="1" t="s">
        <v>286</v>
      </c>
      <c r="E33" s="1" t="s">
        <v>287</v>
      </c>
      <c r="F33" s="1">
        <v>61</v>
      </c>
      <c r="G33" s="1">
        <v>32</v>
      </c>
      <c r="H33" s="8">
        <f t="shared" si="1"/>
        <v>13</v>
      </c>
      <c r="I33" s="8">
        <f>VLOOKUP(C33,GrA!A:AN,40,FALSE)</f>
        <v>10</v>
      </c>
      <c r="J33" s="8">
        <f>VLOOKUP(C33,GrB!A:AN,40,FALSE)</f>
        <v>5</v>
      </c>
      <c r="K33" s="8">
        <f>VLOOKUP(C33,GrC!A:AN,40,FALSE)</f>
        <v>7</v>
      </c>
      <c r="L33" s="8">
        <f>VLOOKUP(C33,GrD!A:AN,40,FALSE)</f>
        <v>11</v>
      </c>
      <c r="M33" s="8">
        <f>VLOOKUP(C33,GrE!A:AN,40,FALSE)</f>
        <v>3</v>
      </c>
      <c r="N33" s="8">
        <f>VLOOKUP(C33,GrF!A:AN,40,FALSE)</f>
        <v>12</v>
      </c>
      <c r="O33" s="9">
        <f t="shared" si="8"/>
        <v>12</v>
      </c>
      <c r="P33" s="9">
        <f t="shared" si="8"/>
        <v>11</v>
      </c>
      <c r="Q33" s="9">
        <f t="shared" si="8"/>
        <v>10</v>
      </c>
      <c r="R33" s="9">
        <f t="shared" si="8"/>
        <v>7</v>
      </c>
      <c r="S33" s="9">
        <f t="shared" si="8"/>
        <v>5</v>
      </c>
      <c r="T33" s="9">
        <f t="shared" si="8"/>
        <v>3</v>
      </c>
      <c r="U33" s="11">
        <f>COUNTIF(B$1:B33,1)</f>
        <v>8</v>
      </c>
      <c r="V33" s="11">
        <f>COUNTIF(B$1:B33,2)</f>
        <v>8</v>
      </c>
      <c r="W33" s="12" t="s">
        <v>204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33"/>
  <sheetViews>
    <sheetView zoomScalePageLayoutView="0" workbookViewId="0" topLeftCell="AA1">
      <selection activeCell="AS20" sqref="AS20"/>
    </sheetView>
  </sheetViews>
  <sheetFormatPr defaultColWidth="2.140625" defaultRowHeight="15"/>
  <cols>
    <col min="1" max="10" width="10.8515625" style="0" customWidth="1"/>
    <col min="11" max="12" width="2.140625" style="0" customWidth="1"/>
    <col min="13" max="24" width="1.8515625" style="0" bestFit="1" customWidth="1"/>
    <col min="25" max="31" width="2.140625" style="0" customWidth="1"/>
    <col min="32" max="39" width="1.8515625" style="0" bestFit="1" customWidth="1"/>
    <col min="40" max="40" width="2.8515625" style="0" bestFit="1" customWidth="1"/>
    <col min="41" max="43" width="2.140625" style="0" customWidth="1"/>
    <col min="44" max="44" width="7.421875" style="0" bestFit="1" customWidth="1"/>
    <col min="45" max="45" width="12.8515625" style="0" bestFit="1" customWidth="1"/>
    <col min="46" max="46" width="6.57421875" style="0" bestFit="1" customWidth="1"/>
    <col min="47" max="47" width="8.7109375" style="0" bestFit="1" customWidth="1"/>
    <col min="48" max="48" width="6.00390625" style="0" bestFit="1" customWidth="1"/>
  </cols>
  <sheetData>
    <row r="1" spans="1:48" ht="15">
      <c r="A1" t="s">
        <v>13</v>
      </c>
      <c r="B1" t="s">
        <v>14</v>
      </c>
      <c r="C1" t="s">
        <v>353</v>
      </c>
      <c r="D1" t="s">
        <v>354</v>
      </c>
      <c r="E1" t="s">
        <v>355</v>
      </c>
      <c r="F1" t="s">
        <v>356</v>
      </c>
      <c r="G1" t="s">
        <v>357</v>
      </c>
      <c r="H1" t="s">
        <v>358</v>
      </c>
      <c r="I1" t="s">
        <v>359</v>
      </c>
      <c r="J1" t="s">
        <v>360</v>
      </c>
      <c r="M1" s="1">
        <v>0</v>
      </c>
      <c r="N1" s="1">
        <v>4</v>
      </c>
      <c r="O1" s="2">
        <v>0</v>
      </c>
      <c r="P1" s="2">
        <v>0</v>
      </c>
      <c r="Q1" s="1">
        <v>0</v>
      </c>
      <c r="R1" s="1">
        <v>2</v>
      </c>
      <c r="S1" s="2">
        <v>1</v>
      </c>
      <c r="T1" s="2">
        <v>0</v>
      </c>
      <c r="U1" s="1">
        <v>3</v>
      </c>
      <c r="V1" s="1">
        <v>3</v>
      </c>
      <c r="W1" s="2">
        <v>3</v>
      </c>
      <c r="X1" s="2">
        <v>3</v>
      </c>
      <c r="Y1" s="1">
        <v>2</v>
      </c>
      <c r="Z1" s="1">
        <v>0</v>
      </c>
      <c r="AA1" s="2">
        <v>1</v>
      </c>
      <c r="AB1" s="2">
        <v>1</v>
      </c>
      <c r="AR1" t="s">
        <v>237</v>
      </c>
      <c r="AS1" t="s">
        <v>13</v>
      </c>
      <c r="AT1" t="s">
        <v>236</v>
      </c>
      <c r="AU1" t="s">
        <v>362</v>
      </c>
      <c r="AV1" t="s">
        <v>10</v>
      </c>
    </row>
    <row r="2" spans="1:47" ht="15">
      <c r="A2" t="s">
        <v>83</v>
      </c>
      <c r="B2">
        <v>31038339</v>
      </c>
      <c r="C2" s="6">
        <v>0.04305555555555556</v>
      </c>
      <c r="D2" s="6">
        <v>0.08333333333333333</v>
      </c>
      <c r="E2" s="6">
        <v>0.12569444444444444</v>
      </c>
      <c r="F2" s="6">
        <v>0.12569444444444444</v>
      </c>
      <c r="G2" s="6">
        <v>0.001388888888888889</v>
      </c>
      <c r="H2" s="6">
        <v>0.08333333333333333</v>
      </c>
      <c r="I2" s="6">
        <v>0.042361111111111106</v>
      </c>
      <c r="J2" s="6">
        <v>0.042361111111111106</v>
      </c>
      <c r="M2" s="1">
        <f>_xlfn.IFERROR(IF(C2="","",HOUR(C2)),"")</f>
        <v>1</v>
      </c>
      <c r="N2" s="1">
        <f>_xlfn.IFERROR(IF(C2="","",MINUTE(C2)),"")</f>
        <v>2</v>
      </c>
      <c r="O2" s="2">
        <f>_xlfn.IFERROR(IF(D2="","",HOUR(D2)),"")</f>
        <v>2</v>
      </c>
      <c r="P2" s="2">
        <f>_xlfn.IFERROR(IF(D2="","",MINUTE(D2)),"")</f>
        <v>0</v>
      </c>
      <c r="Q2" s="1">
        <f>_xlfn.IFERROR(IF(E2="","",HOUR(E2)),"")</f>
        <v>3</v>
      </c>
      <c r="R2" s="1">
        <f>_xlfn.IFERROR(IF(E2="","",MINUTE(E2)),"")</f>
        <v>1</v>
      </c>
      <c r="S2" s="2">
        <f>_xlfn.IFERROR(IF(F2="","",HOUR(F2)),"")</f>
        <v>3</v>
      </c>
      <c r="T2" s="2">
        <f>_xlfn.IFERROR(IF(F2="","",MINUTE(F2)),"")</f>
        <v>1</v>
      </c>
      <c r="U2" s="1">
        <f>_xlfn.IFERROR(IF(G2="","",HOUR(G2)),"")</f>
        <v>0</v>
      </c>
      <c r="V2" s="1">
        <f>_xlfn.IFERROR(IF(G2="","",MINUTE(G2)),"")</f>
        <v>2</v>
      </c>
      <c r="W2" s="2">
        <f>_xlfn.IFERROR(IF(H2="","",HOUR(H2)),"")</f>
        <v>2</v>
      </c>
      <c r="X2" s="2">
        <f>_xlfn.IFERROR(IF(H2="","",MINUTE(H2)),"")</f>
        <v>0</v>
      </c>
      <c r="Y2" s="1">
        <f>_xlfn.IFERROR(IF(I2="","",HOUR(I2)),"")</f>
        <v>1</v>
      </c>
      <c r="Z2" s="1">
        <f>_xlfn.IFERROR(IF(I2="","",MINUTE(I2)),"")</f>
        <v>1</v>
      </c>
      <c r="AA2" s="2">
        <f>_xlfn.IFERROR(IF(J2="","",HOUR(J2)),"")</f>
        <v>1</v>
      </c>
      <c r="AB2" s="2">
        <f>_xlfn.IFERROR(IF(J2="","",MINUTE(J2)),"")</f>
        <v>1</v>
      </c>
      <c r="AF2" s="1">
        <f>IF(M$1="",0,IF(M2="",0,IF(AND(M$1=M2,N$1=N2),5,IF(M$1-N$1=M2-N2,4,IF(SIGN(M$1-N$1)=SIGN(M2-N2),3,0)))))</f>
        <v>3</v>
      </c>
      <c r="AG2" s="2">
        <f>IF(O$1="",0,IF(O2="",0,IF(AND(O$1=O2,P$1=P2),5,IF(O$1-P$1=O2-P2,4,IF(SIGN(O$1-P$1)=SIGN(O2-P2),3,0)))))</f>
        <v>0</v>
      </c>
      <c r="AH2" s="1">
        <f>IF(Q$1="",0,IF(Q2="",0,IF(AND(Q$1=Q2,R$1=R2),5,IF(Q$1-R$1=Q2-R2,4,IF(SIGN(Q$1-R$1)=SIGN(Q2-R2),3,0)))))</f>
        <v>0</v>
      </c>
      <c r="AI2" s="2">
        <f>IF(S$1="",0,IF(S2="",0,IF(AND(S$1=S2,T$1=T2),5,IF(S$1-T$1=S2-T2,4,IF(SIGN(S$1-T$1)=SIGN(S2-T2),3,0)))))</f>
        <v>3</v>
      </c>
      <c r="AJ2" s="1">
        <f>IF(U$1="",0,IF(U2="",0,IF(AND(U$1=U2,V$1=V2),5,IF(U$1-V$1=U2-V2,4,IF(SIGN(U$1-V$1)=SIGN(U2-V2),3,0)))))</f>
        <v>0</v>
      </c>
      <c r="AK2" s="2">
        <f>IF(W$1="",0,IF(W2="",0,IF(AND(W$1=W2,X$1=X2),5,IF(W$1-X$1=W2-X2,4,IF(SIGN(W$1-X$1)=SIGN(W2-X2),3,0)))))</f>
        <v>0</v>
      </c>
      <c r="AL2" s="1">
        <f>IF(Y$1="",0,IF(Y2="",0,IF(AND(Y$1=Y2,Z$1=Z2),5,IF(Y$1-Z$1=Y2-Z2,4,IF(SIGN(Y$1-Z$1)=SIGN(Y2-Z2),3,0)))))</f>
        <v>0</v>
      </c>
      <c r="AM2" s="2">
        <f>IF(AA$1="",0,IF(AA2="",0,IF(AND(AA$1=AA2,AB$1=AB2),5,IF(AA$1-AB$1=AA2-AB2,4,IF(SIGN(AA$1-AB$1)=SIGN(AA2-AB2),3,0)))))</f>
        <v>5</v>
      </c>
      <c r="AN2">
        <f>SUM(AF2:AM2)</f>
        <v>11</v>
      </c>
      <c r="AR2">
        <v>1</v>
      </c>
      <c r="AS2" t="s">
        <v>83</v>
      </c>
      <c r="AT2">
        <v>115</v>
      </c>
      <c r="AU2">
        <v>3</v>
      </c>
    </row>
    <row r="3" spans="1:47" ht="15">
      <c r="A3" t="s">
        <v>79</v>
      </c>
      <c r="B3">
        <v>30922360</v>
      </c>
      <c r="C3" s="6">
        <v>0.0006944444444444445</v>
      </c>
      <c r="D3" s="6">
        <v>0.12569444444444444</v>
      </c>
      <c r="E3" s="6">
        <v>0.08402777777777777</v>
      </c>
      <c r="F3" s="6">
        <v>0.08402777777777777</v>
      </c>
      <c r="G3" s="6">
        <v>0.04305555555555556</v>
      </c>
      <c r="H3" s="6">
        <v>0.125</v>
      </c>
      <c r="I3" s="6">
        <v>0.04305555555555556</v>
      </c>
      <c r="J3" s="6">
        <v>0.041666666666666664</v>
      </c>
      <c r="M3" s="1">
        <f aca="true" t="shared" si="0" ref="M3:M33">_xlfn.IFERROR(IF(C3="","",HOUR(C3)),"")</f>
        <v>0</v>
      </c>
      <c r="N3" s="1">
        <f aca="true" t="shared" si="1" ref="N3:N33">_xlfn.IFERROR(IF(C3="","",MINUTE(C3)),"")</f>
        <v>1</v>
      </c>
      <c r="O3" s="2">
        <f aca="true" t="shared" si="2" ref="O3:O33">_xlfn.IFERROR(IF(D3="","",HOUR(D3)),"")</f>
        <v>3</v>
      </c>
      <c r="P3" s="2">
        <f aca="true" t="shared" si="3" ref="P3:P33">_xlfn.IFERROR(IF(D3="","",MINUTE(D3)),"")</f>
        <v>1</v>
      </c>
      <c r="Q3" s="1">
        <f aca="true" t="shared" si="4" ref="Q3:Q33">_xlfn.IFERROR(IF(E3="","",HOUR(E3)),"")</f>
        <v>2</v>
      </c>
      <c r="R3" s="1">
        <f aca="true" t="shared" si="5" ref="R3:R33">_xlfn.IFERROR(IF(E3="","",MINUTE(E3)),"")</f>
        <v>1</v>
      </c>
      <c r="S3" s="2">
        <f aca="true" t="shared" si="6" ref="S3:S33">_xlfn.IFERROR(IF(F3="","",HOUR(F3)),"")</f>
        <v>2</v>
      </c>
      <c r="T3" s="2">
        <f aca="true" t="shared" si="7" ref="T3:T33">_xlfn.IFERROR(IF(F3="","",MINUTE(F3)),"")</f>
        <v>1</v>
      </c>
      <c r="U3" s="1">
        <f aca="true" t="shared" si="8" ref="U3:U33">_xlfn.IFERROR(IF(G3="","",HOUR(G3)),"")</f>
        <v>1</v>
      </c>
      <c r="V3" s="1">
        <f aca="true" t="shared" si="9" ref="V3:V33">_xlfn.IFERROR(IF(G3="","",MINUTE(G3)),"")</f>
        <v>2</v>
      </c>
      <c r="W3" s="2">
        <f aca="true" t="shared" si="10" ref="W3:W33">_xlfn.IFERROR(IF(H3="","",HOUR(H3)),"")</f>
        <v>3</v>
      </c>
      <c r="X3" s="2">
        <f aca="true" t="shared" si="11" ref="X3:X33">_xlfn.IFERROR(IF(H3="","",MINUTE(H3)),"")</f>
        <v>0</v>
      </c>
      <c r="Y3" s="1">
        <f aca="true" t="shared" si="12" ref="Y3:Y33">_xlfn.IFERROR(IF(I3="","",HOUR(I3)),"")</f>
        <v>1</v>
      </c>
      <c r="Z3" s="1">
        <f aca="true" t="shared" si="13" ref="Z3:Z33">_xlfn.IFERROR(IF(I3="","",MINUTE(I3)),"")</f>
        <v>2</v>
      </c>
      <c r="AA3" s="2">
        <f aca="true" t="shared" si="14" ref="AA3:AA33">_xlfn.IFERROR(IF(J3="","",HOUR(J3)),"")</f>
        <v>1</v>
      </c>
      <c r="AB3" s="2">
        <f aca="true" t="shared" si="15" ref="AB3:AB33">_xlfn.IFERROR(IF(J3="","",MINUTE(J3)),"")</f>
        <v>0</v>
      </c>
      <c r="AF3" s="1">
        <f aca="true" t="shared" si="16" ref="AF3:AF33">IF(M$1="",0,IF(M3="",0,IF(AND(M$1=M3,N$1=N3),5,IF(M$1-N$1=M3-N3,4,IF(SIGN(M$1-N$1)=SIGN(M3-N3),3,0)))))</f>
        <v>3</v>
      </c>
      <c r="AG3" s="2">
        <f aca="true" t="shared" si="17" ref="AG3:AG33">IF(O$1="",0,IF(O3="",0,IF(AND(O$1=O3,P$1=P3),5,IF(O$1-P$1=O3-P3,4,IF(SIGN(O$1-P$1)=SIGN(O3-P3),3,0)))))</f>
        <v>0</v>
      </c>
      <c r="AH3" s="1">
        <f aca="true" t="shared" si="18" ref="AH3:AH33">IF(Q$1="",0,IF(Q3="",0,IF(AND(Q$1=Q3,R$1=R3),5,IF(Q$1-R$1=Q3-R3,4,IF(SIGN(Q$1-R$1)=SIGN(Q3-R3),3,0)))))</f>
        <v>0</v>
      </c>
      <c r="AI3" s="2">
        <f aca="true" t="shared" si="19" ref="AI3:AI33">IF(S$1="",0,IF(S3="",0,IF(AND(S$1=S3,T$1=T3),5,IF(S$1-T$1=S3-T3,4,IF(SIGN(S$1-T$1)=SIGN(S3-T3),3,0)))))</f>
        <v>4</v>
      </c>
      <c r="AJ3" s="1">
        <f aca="true" t="shared" si="20" ref="AJ3:AJ33">IF(U$1="",0,IF(U3="",0,IF(AND(U$1=U3,V$1=V3),5,IF(U$1-V$1=U3-V3,4,IF(SIGN(U$1-V$1)=SIGN(U3-V3),3,0)))))</f>
        <v>0</v>
      </c>
      <c r="AK3" s="2">
        <f aca="true" t="shared" si="21" ref="AK3:AK33">IF(W$1="",0,IF(W3="",0,IF(AND(W$1=W3,X$1=X3),5,IF(W$1-X$1=W3-X3,4,IF(SIGN(W$1-X$1)=SIGN(W3-X3),3,0)))))</f>
        <v>0</v>
      </c>
      <c r="AL3" s="1">
        <f aca="true" t="shared" si="22" ref="AL3:AL33">IF(Y$1="",0,IF(Y3="",0,IF(AND(Y$1=Y3,Z$1=Z3),5,IF(Y$1-Z$1=Y3-Z3,4,IF(SIGN(Y$1-Z$1)=SIGN(Y3-Z3),3,0)))))</f>
        <v>0</v>
      </c>
      <c r="AM3" s="2">
        <f aca="true" t="shared" si="23" ref="AM3:AM33">IF(AA$1="",0,IF(AA3="",0,IF(AND(AA$1=AA3,AB$1=AB3),5,IF(AA$1-AB$1=AA3-AB3,4,IF(SIGN(AA$1-AB$1)=SIGN(AA3-AB3),3,0)))))</f>
        <v>0</v>
      </c>
      <c r="AN3">
        <f aca="true" t="shared" si="24" ref="AN3:AN33">SUM(AF3:AM3)</f>
        <v>7</v>
      </c>
      <c r="AR3">
        <v>2</v>
      </c>
      <c r="AS3" s="27" t="s">
        <v>79</v>
      </c>
      <c r="AT3">
        <v>111</v>
      </c>
      <c r="AU3">
        <v>1</v>
      </c>
    </row>
    <row r="4" spans="1:47" ht="15">
      <c r="A4" t="s">
        <v>71</v>
      </c>
      <c r="B4">
        <v>30931962</v>
      </c>
      <c r="C4" s="6">
        <v>0.001388888888888889</v>
      </c>
      <c r="D4" s="6">
        <v>0.08333333333333333</v>
      </c>
      <c r="E4" s="6">
        <v>0.042361111111111106</v>
      </c>
      <c r="F4" s="6">
        <v>0.08402777777777777</v>
      </c>
      <c r="G4" s="6">
        <v>0.001388888888888889</v>
      </c>
      <c r="H4" s="6">
        <v>0.08333333333333333</v>
      </c>
      <c r="I4" s="6">
        <v>0.042361111111111106</v>
      </c>
      <c r="J4" s="6">
        <v>0.08402777777777777</v>
      </c>
      <c r="M4" s="1">
        <f t="shared" si="0"/>
        <v>0</v>
      </c>
      <c r="N4" s="1">
        <f t="shared" si="1"/>
        <v>2</v>
      </c>
      <c r="O4" s="2">
        <f t="shared" si="2"/>
        <v>2</v>
      </c>
      <c r="P4" s="2">
        <f t="shared" si="3"/>
        <v>0</v>
      </c>
      <c r="Q4" s="1">
        <f t="shared" si="4"/>
        <v>1</v>
      </c>
      <c r="R4" s="1">
        <f t="shared" si="5"/>
        <v>1</v>
      </c>
      <c r="S4" s="2">
        <f t="shared" si="6"/>
        <v>2</v>
      </c>
      <c r="T4" s="2">
        <f t="shared" si="7"/>
        <v>1</v>
      </c>
      <c r="U4" s="1">
        <f t="shared" si="8"/>
        <v>0</v>
      </c>
      <c r="V4" s="1">
        <f t="shared" si="9"/>
        <v>2</v>
      </c>
      <c r="W4" s="2">
        <f t="shared" si="10"/>
        <v>2</v>
      </c>
      <c r="X4" s="2">
        <f t="shared" si="11"/>
        <v>0</v>
      </c>
      <c r="Y4" s="1">
        <f t="shared" si="12"/>
        <v>1</v>
      </c>
      <c r="Z4" s="1">
        <f t="shared" si="13"/>
        <v>1</v>
      </c>
      <c r="AA4" s="2">
        <f t="shared" si="14"/>
        <v>2</v>
      </c>
      <c r="AB4" s="2">
        <f t="shared" si="15"/>
        <v>1</v>
      </c>
      <c r="AF4" s="1">
        <f t="shared" si="16"/>
        <v>3</v>
      </c>
      <c r="AG4" s="2">
        <f t="shared" si="17"/>
        <v>0</v>
      </c>
      <c r="AH4" s="1">
        <f t="shared" si="18"/>
        <v>0</v>
      </c>
      <c r="AI4" s="2">
        <f t="shared" si="19"/>
        <v>4</v>
      </c>
      <c r="AJ4" s="1">
        <f t="shared" si="20"/>
        <v>0</v>
      </c>
      <c r="AK4" s="2">
        <f t="shared" si="21"/>
        <v>0</v>
      </c>
      <c r="AL4" s="1">
        <f t="shared" si="22"/>
        <v>0</v>
      </c>
      <c r="AM4" s="2">
        <f t="shared" si="23"/>
        <v>0</v>
      </c>
      <c r="AN4">
        <f t="shared" si="24"/>
        <v>7</v>
      </c>
      <c r="AR4">
        <v>3</v>
      </c>
      <c r="AS4" s="27" t="s">
        <v>74</v>
      </c>
      <c r="AT4">
        <v>110</v>
      </c>
      <c r="AU4">
        <v>1</v>
      </c>
    </row>
    <row r="5" spans="1:47" ht="15">
      <c r="A5" t="s">
        <v>77</v>
      </c>
      <c r="B5">
        <v>30951777</v>
      </c>
      <c r="C5" s="6">
        <v>0.04305555555555556</v>
      </c>
      <c r="D5" s="6">
        <v>0.08333333333333333</v>
      </c>
      <c r="E5" s="6">
        <v>0.08402777777777777</v>
      </c>
      <c r="F5" s="6">
        <v>0.08472222222222221</v>
      </c>
      <c r="G5" s="6">
        <v>0.04305555555555556</v>
      </c>
      <c r="H5" s="6">
        <v>0.12569444444444444</v>
      </c>
      <c r="I5" s="6">
        <v>0.04305555555555556</v>
      </c>
      <c r="J5" s="6">
        <v>0.08402777777777777</v>
      </c>
      <c r="M5" s="1">
        <f t="shared" si="0"/>
        <v>1</v>
      </c>
      <c r="N5" s="1">
        <f t="shared" si="1"/>
        <v>2</v>
      </c>
      <c r="O5" s="2">
        <f t="shared" si="2"/>
        <v>2</v>
      </c>
      <c r="P5" s="2">
        <f t="shared" si="3"/>
        <v>0</v>
      </c>
      <c r="Q5" s="1">
        <f t="shared" si="4"/>
        <v>2</v>
      </c>
      <c r="R5" s="1">
        <f t="shared" si="5"/>
        <v>1</v>
      </c>
      <c r="S5" s="2">
        <f t="shared" si="6"/>
        <v>2</v>
      </c>
      <c r="T5" s="2">
        <f t="shared" si="7"/>
        <v>2</v>
      </c>
      <c r="U5" s="1">
        <f t="shared" si="8"/>
        <v>1</v>
      </c>
      <c r="V5" s="1">
        <f t="shared" si="9"/>
        <v>2</v>
      </c>
      <c r="W5" s="2">
        <f t="shared" si="10"/>
        <v>3</v>
      </c>
      <c r="X5" s="2">
        <f t="shared" si="11"/>
        <v>1</v>
      </c>
      <c r="Y5" s="1">
        <f t="shared" si="12"/>
        <v>1</v>
      </c>
      <c r="Z5" s="1">
        <f t="shared" si="13"/>
        <v>2</v>
      </c>
      <c r="AA5" s="2">
        <f t="shared" si="14"/>
        <v>2</v>
      </c>
      <c r="AB5" s="2">
        <f t="shared" si="15"/>
        <v>1</v>
      </c>
      <c r="AF5" s="1">
        <f t="shared" si="16"/>
        <v>3</v>
      </c>
      <c r="AG5" s="2">
        <f t="shared" si="17"/>
        <v>0</v>
      </c>
      <c r="AH5" s="1">
        <f t="shared" si="18"/>
        <v>0</v>
      </c>
      <c r="AI5" s="2">
        <f t="shared" si="19"/>
        <v>0</v>
      </c>
      <c r="AJ5" s="1">
        <f t="shared" si="20"/>
        <v>0</v>
      </c>
      <c r="AK5" s="2">
        <f t="shared" si="21"/>
        <v>0</v>
      </c>
      <c r="AL5" s="1">
        <f t="shared" si="22"/>
        <v>0</v>
      </c>
      <c r="AM5" s="2">
        <f t="shared" si="23"/>
        <v>0</v>
      </c>
      <c r="AN5">
        <f t="shared" si="24"/>
        <v>3</v>
      </c>
      <c r="AR5">
        <v>4</v>
      </c>
      <c r="AS5" t="s">
        <v>71</v>
      </c>
      <c r="AT5">
        <v>110</v>
      </c>
      <c r="AU5">
        <v>2</v>
      </c>
    </row>
    <row r="6" spans="1:47" ht="15">
      <c r="A6" t="s">
        <v>74</v>
      </c>
      <c r="B6">
        <v>30917497</v>
      </c>
      <c r="C6" s="6">
        <v>0.04305555555555556</v>
      </c>
      <c r="D6" s="6">
        <v>0.08333333333333333</v>
      </c>
      <c r="E6" s="6">
        <v>0.08402777777777777</v>
      </c>
      <c r="F6" s="6">
        <v>0.08402777777777777</v>
      </c>
      <c r="G6" s="6">
        <v>0.08472222222222221</v>
      </c>
      <c r="H6" s="6">
        <v>0.08402777777777777</v>
      </c>
      <c r="I6" s="6">
        <v>0.04305555555555556</v>
      </c>
      <c r="J6" s="6">
        <v>0.08402777777777777</v>
      </c>
      <c r="M6" s="1">
        <f t="shared" si="0"/>
        <v>1</v>
      </c>
      <c r="N6" s="1">
        <f t="shared" si="1"/>
        <v>2</v>
      </c>
      <c r="O6" s="2">
        <f t="shared" si="2"/>
        <v>2</v>
      </c>
      <c r="P6" s="2">
        <f t="shared" si="3"/>
        <v>0</v>
      </c>
      <c r="Q6" s="1">
        <f t="shared" si="4"/>
        <v>2</v>
      </c>
      <c r="R6" s="1">
        <f t="shared" si="5"/>
        <v>1</v>
      </c>
      <c r="S6" s="2">
        <f t="shared" si="6"/>
        <v>2</v>
      </c>
      <c r="T6" s="2">
        <f t="shared" si="7"/>
        <v>1</v>
      </c>
      <c r="U6" s="1">
        <f t="shared" si="8"/>
        <v>2</v>
      </c>
      <c r="V6" s="1">
        <f t="shared" si="9"/>
        <v>2</v>
      </c>
      <c r="W6" s="2">
        <f t="shared" si="10"/>
        <v>2</v>
      </c>
      <c r="X6" s="2">
        <f t="shared" si="11"/>
        <v>1</v>
      </c>
      <c r="Y6" s="1">
        <f t="shared" si="12"/>
        <v>1</v>
      </c>
      <c r="Z6" s="1">
        <f t="shared" si="13"/>
        <v>2</v>
      </c>
      <c r="AA6" s="2">
        <f t="shared" si="14"/>
        <v>2</v>
      </c>
      <c r="AB6" s="2">
        <f t="shared" si="15"/>
        <v>1</v>
      </c>
      <c r="AF6" s="1">
        <f t="shared" si="16"/>
        <v>3</v>
      </c>
      <c r="AG6" s="2">
        <f t="shared" si="17"/>
        <v>0</v>
      </c>
      <c r="AH6" s="1">
        <f t="shared" si="18"/>
        <v>0</v>
      </c>
      <c r="AI6" s="2">
        <f t="shared" si="19"/>
        <v>4</v>
      </c>
      <c r="AJ6" s="1">
        <f t="shared" si="20"/>
        <v>4</v>
      </c>
      <c r="AK6" s="2">
        <f t="shared" si="21"/>
        <v>0</v>
      </c>
      <c r="AL6" s="1">
        <f t="shared" si="22"/>
        <v>0</v>
      </c>
      <c r="AM6" s="2">
        <f t="shared" si="23"/>
        <v>0</v>
      </c>
      <c r="AN6">
        <f t="shared" si="24"/>
        <v>11</v>
      </c>
      <c r="AR6">
        <v>5</v>
      </c>
      <c r="AS6" t="s">
        <v>77</v>
      </c>
      <c r="AT6">
        <v>110</v>
      </c>
      <c r="AU6">
        <v>4</v>
      </c>
    </row>
    <row r="7" spans="1:47" ht="15">
      <c r="A7" t="s">
        <v>84</v>
      </c>
      <c r="B7">
        <v>31208453</v>
      </c>
      <c r="C7" s="6">
        <v>0.04305555555555556</v>
      </c>
      <c r="D7" s="6">
        <v>0.12569444444444444</v>
      </c>
      <c r="E7" s="6">
        <v>0.08402777777777777</v>
      </c>
      <c r="F7" s="6">
        <v>0.12638888888888888</v>
      </c>
      <c r="G7" s="6">
        <v>0.04305555555555556</v>
      </c>
      <c r="H7" s="6">
        <v>0.12569444444444444</v>
      </c>
      <c r="I7" s="6">
        <v>0.04305555555555556</v>
      </c>
      <c r="J7" s="6">
        <v>0.08402777777777777</v>
      </c>
      <c r="M7" s="1">
        <f t="shared" si="0"/>
        <v>1</v>
      </c>
      <c r="N7" s="1">
        <f t="shared" si="1"/>
        <v>2</v>
      </c>
      <c r="O7" s="2">
        <f t="shared" si="2"/>
        <v>3</v>
      </c>
      <c r="P7" s="2">
        <f t="shared" si="3"/>
        <v>1</v>
      </c>
      <c r="Q7" s="1">
        <f t="shared" si="4"/>
        <v>2</v>
      </c>
      <c r="R7" s="1">
        <f t="shared" si="5"/>
        <v>1</v>
      </c>
      <c r="S7" s="2">
        <f t="shared" si="6"/>
        <v>3</v>
      </c>
      <c r="T7" s="2">
        <f t="shared" si="7"/>
        <v>2</v>
      </c>
      <c r="U7" s="1">
        <f t="shared" si="8"/>
        <v>1</v>
      </c>
      <c r="V7" s="1">
        <f t="shared" si="9"/>
        <v>2</v>
      </c>
      <c r="W7" s="2">
        <f t="shared" si="10"/>
        <v>3</v>
      </c>
      <c r="X7" s="2">
        <f t="shared" si="11"/>
        <v>1</v>
      </c>
      <c r="Y7" s="1">
        <f t="shared" si="12"/>
        <v>1</v>
      </c>
      <c r="Z7" s="1">
        <f t="shared" si="13"/>
        <v>2</v>
      </c>
      <c r="AA7" s="2">
        <f t="shared" si="14"/>
        <v>2</v>
      </c>
      <c r="AB7" s="2">
        <f t="shared" si="15"/>
        <v>1</v>
      </c>
      <c r="AF7" s="1">
        <f t="shared" si="16"/>
        <v>3</v>
      </c>
      <c r="AG7" s="2">
        <f t="shared" si="17"/>
        <v>0</v>
      </c>
      <c r="AH7" s="1">
        <f t="shared" si="18"/>
        <v>0</v>
      </c>
      <c r="AI7" s="2">
        <f t="shared" si="19"/>
        <v>4</v>
      </c>
      <c r="AJ7" s="1">
        <f t="shared" si="20"/>
        <v>0</v>
      </c>
      <c r="AK7" s="2">
        <f t="shared" si="21"/>
        <v>0</v>
      </c>
      <c r="AL7" s="1">
        <f t="shared" si="22"/>
        <v>0</v>
      </c>
      <c r="AM7" s="2">
        <f t="shared" si="23"/>
        <v>0</v>
      </c>
      <c r="AN7">
        <f t="shared" si="24"/>
        <v>7</v>
      </c>
      <c r="AR7">
        <v>6</v>
      </c>
      <c r="AS7" s="27" t="s">
        <v>84</v>
      </c>
      <c r="AT7">
        <v>109</v>
      </c>
      <c r="AU7">
        <v>1</v>
      </c>
    </row>
    <row r="8" spans="1:47" ht="15">
      <c r="A8" t="s">
        <v>25</v>
      </c>
      <c r="B8">
        <v>30660647</v>
      </c>
      <c r="C8" s="6">
        <v>0.04305555555555556</v>
      </c>
      <c r="D8" s="6">
        <v>0.08333333333333333</v>
      </c>
      <c r="E8" s="6">
        <v>0.08333333333333333</v>
      </c>
      <c r="F8" s="6">
        <v>0.041666666666666664</v>
      </c>
      <c r="G8" s="6">
        <v>0.001388888888888889</v>
      </c>
      <c r="H8" s="6">
        <v>0.08333333333333333</v>
      </c>
      <c r="I8" s="6">
        <v>0.042361111111111106</v>
      </c>
      <c r="J8" s="6">
        <v>0.08402777777777777</v>
      </c>
      <c r="M8" s="1">
        <f t="shared" si="0"/>
        <v>1</v>
      </c>
      <c r="N8" s="1">
        <f t="shared" si="1"/>
        <v>2</v>
      </c>
      <c r="O8" s="2">
        <f t="shared" si="2"/>
        <v>2</v>
      </c>
      <c r="P8" s="2">
        <f t="shared" si="3"/>
        <v>0</v>
      </c>
      <c r="Q8" s="1">
        <f t="shared" si="4"/>
        <v>2</v>
      </c>
      <c r="R8" s="1">
        <f t="shared" si="5"/>
        <v>0</v>
      </c>
      <c r="S8" s="2">
        <f t="shared" si="6"/>
        <v>1</v>
      </c>
      <c r="T8" s="2">
        <f t="shared" si="7"/>
        <v>0</v>
      </c>
      <c r="U8" s="1">
        <f t="shared" si="8"/>
        <v>0</v>
      </c>
      <c r="V8" s="1">
        <f t="shared" si="9"/>
        <v>2</v>
      </c>
      <c r="W8" s="2">
        <f t="shared" si="10"/>
        <v>2</v>
      </c>
      <c r="X8" s="2">
        <f t="shared" si="11"/>
        <v>0</v>
      </c>
      <c r="Y8" s="1">
        <f t="shared" si="12"/>
        <v>1</v>
      </c>
      <c r="Z8" s="1">
        <f t="shared" si="13"/>
        <v>1</v>
      </c>
      <c r="AA8" s="2">
        <f t="shared" si="14"/>
        <v>2</v>
      </c>
      <c r="AB8" s="2">
        <f t="shared" si="15"/>
        <v>1</v>
      </c>
      <c r="AF8" s="1">
        <f t="shared" si="16"/>
        <v>3</v>
      </c>
      <c r="AG8" s="2">
        <f t="shared" si="17"/>
        <v>0</v>
      </c>
      <c r="AH8" s="1">
        <f t="shared" si="18"/>
        <v>0</v>
      </c>
      <c r="AI8" s="2">
        <f t="shared" si="19"/>
        <v>5</v>
      </c>
      <c r="AJ8" s="1">
        <f t="shared" si="20"/>
        <v>0</v>
      </c>
      <c r="AK8" s="2">
        <f t="shared" si="21"/>
        <v>0</v>
      </c>
      <c r="AL8" s="1">
        <f t="shared" si="22"/>
        <v>0</v>
      </c>
      <c r="AM8" s="2">
        <f t="shared" si="23"/>
        <v>0</v>
      </c>
      <c r="AN8">
        <f t="shared" si="24"/>
        <v>8</v>
      </c>
      <c r="AR8">
        <v>7</v>
      </c>
      <c r="AS8" t="s">
        <v>25</v>
      </c>
      <c r="AT8">
        <v>107</v>
      </c>
      <c r="AU8">
        <v>3</v>
      </c>
    </row>
    <row r="9" spans="1:47" ht="15">
      <c r="A9" t="s">
        <v>65</v>
      </c>
      <c r="B9">
        <v>30988761</v>
      </c>
      <c r="C9" s="6">
        <v>0.04305555555555556</v>
      </c>
      <c r="D9" s="6">
        <v>0.08333333333333333</v>
      </c>
      <c r="E9" s="6">
        <v>0.08333333333333333</v>
      </c>
      <c r="F9" s="6">
        <v>0.08402777777777777</v>
      </c>
      <c r="G9" s="6">
        <v>0.0006944444444444445</v>
      </c>
      <c r="H9" s="6">
        <v>0.08333333333333333</v>
      </c>
      <c r="I9" s="6">
        <v>0.042361111111111106</v>
      </c>
      <c r="J9" s="6">
        <v>0.08402777777777777</v>
      </c>
      <c r="M9" s="1">
        <f t="shared" si="0"/>
        <v>1</v>
      </c>
      <c r="N9" s="1">
        <f t="shared" si="1"/>
        <v>2</v>
      </c>
      <c r="O9" s="2">
        <f t="shared" si="2"/>
        <v>2</v>
      </c>
      <c r="P9" s="2">
        <f t="shared" si="3"/>
        <v>0</v>
      </c>
      <c r="Q9" s="1">
        <f t="shared" si="4"/>
        <v>2</v>
      </c>
      <c r="R9" s="1">
        <f t="shared" si="5"/>
        <v>0</v>
      </c>
      <c r="S9" s="2">
        <f t="shared" si="6"/>
        <v>2</v>
      </c>
      <c r="T9" s="2">
        <f t="shared" si="7"/>
        <v>1</v>
      </c>
      <c r="U9" s="1">
        <f t="shared" si="8"/>
        <v>0</v>
      </c>
      <c r="V9" s="1">
        <f t="shared" si="9"/>
        <v>1</v>
      </c>
      <c r="W9" s="2">
        <f t="shared" si="10"/>
        <v>2</v>
      </c>
      <c r="X9" s="2">
        <f t="shared" si="11"/>
        <v>0</v>
      </c>
      <c r="Y9" s="1">
        <f t="shared" si="12"/>
        <v>1</v>
      </c>
      <c r="Z9" s="1">
        <f t="shared" si="13"/>
        <v>1</v>
      </c>
      <c r="AA9" s="2">
        <f t="shared" si="14"/>
        <v>2</v>
      </c>
      <c r="AB9" s="2">
        <f t="shared" si="15"/>
        <v>1</v>
      </c>
      <c r="AF9" s="1">
        <f t="shared" si="16"/>
        <v>3</v>
      </c>
      <c r="AG9" s="2">
        <f t="shared" si="17"/>
        <v>0</v>
      </c>
      <c r="AH9" s="1">
        <f t="shared" si="18"/>
        <v>0</v>
      </c>
      <c r="AI9" s="2">
        <f t="shared" si="19"/>
        <v>4</v>
      </c>
      <c r="AJ9" s="1">
        <f t="shared" si="20"/>
        <v>0</v>
      </c>
      <c r="AK9" s="2">
        <f t="shared" si="21"/>
        <v>0</v>
      </c>
      <c r="AL9" s="1">
        <f t="shared" si="22"/>
        <v>0</v>
      </c>
      <c r="AM9" s="2">
        <f t="shared" si="23"/>
        <v>0</v>
      </c>
      <c r="AN9">
        <f t="shared" si="24"/>
        <v>7</v>
      </c>
      <c r="AR9">
        <v>8</v>
      </c>
      <c r="AS9" s="27" t="s">
        <v>65</v>
      </c>
      <c r="AT9">
        <v>105</v>
      </c>
      <c r="AU9">
        <v>1</v>
      </c>
    </row>
    <row r="10" spans="1:48" ht="15">
      <c r="A10" t="s">
        <v>67</v>
      </c>
      <c r="B10">
        <v>30871670</v>
      </c>
      <c r="C10" s="6">
        <v>0.042361111111111106</v>
      </c>
      <c r="D10" s="6">
        <v>0.042361111111111106</v>
      </c>
      <c r="E10" s="6">
        <v>0.08333333333333333</v>
      </c>
      <c r="F10" s="6">
        <v>0.042361111111111106</v>
      </c>
      <c r="G10" s="6">
        <v>0.042361111111111106</v>
      </c>
      <c r="H10" s="6">
        <v>0.042361111111111106</v>
      </c>
      <c r="I10" s="6">
        <v>0.042361111111111106</v>
      </c>
      <c r="J10" s="6">
        <v>0.042361111111111106</v>
      </c>
      <c r="M10" s="1">
        <f t="shared" si="0"/>
        <v>1</v>
      </c>
      <c r="N10" s="1">
        <f t="shared" si="1"/>
        <v>1</v>
      </c>
      <c r="O10" s="2">
        <f t="shared" si="2"/>
        <v>1</v>
      </c>
      <c r="P10" s="2">
        <f t="shared" si="3"/>
        <v>1</v>
      </c>
      <c r="Q10" s="1">
        <f t="shared" si="4"/>
        <v>2</v>
      </c>
      <c r="R10" s="1">
        <f t="shared" si="5"/>
        <v>0</v>
      </c>
      <c r="S10" s="2">
        <f t="shared" si="6"/>
        <v>1</v>
      </c>
      <c r="T10" s="2">
        <f t="shared" si="7"/>
        <v>1</v>
      </c>
      <c r="U10" s="1">
        <f t="shared" si="8"/>
        <v>1</v>
      </c>
      <c r="V10" s="1">
        <f t="shared" si="9"/>
        <v>1</v>
      </c>
      <c r="W10" s="2">
        <f t="shared" si="10"/>
        <v>1</v>
      </c>
      <c r="X10" s="2">
        <f t="shared" si="11"/>
        <v>1</v>
      </c>
      <c r="Y10" s="1">
        <f t="shared" si="12"/>
        <v>1</v>
      </c>
      <c r="Z10" s="1">
        <f t="shared" si="13"/>
        <v>1</v>
      </c>
      <c r="AA10" s="2">
        <f t="shared" si="14"/>
        <v>1</v>
      </c>
      <c r="AB10" s="2">
        <f t="shared" si="15"/>
        <v>1</v>
      </c>
      <c r="AF10" s="1">
        <f t="shared" si="16"/>
        <v>0</v>
      </c>
      <c r="AG10" s="2">
        <f t="shared" si="17"/>
        <v>4</v>
      </c>
      <c r="AH10" s="1">
        <f t="shared" si="18"/>
        <v>0</v>
      </c>
      <c r="AI10" s="2">
        <f t="shared" si="19"/>
        <v>0</v>
      </c>
      <c r="AJ10" s="1">
        <f t="shared" si="20"/>
        <v>4</v>
      </c>
      <c r="AK10" s="2">
        <f t="shared" si="21"/>
        <v>4</v>
      </c>
      <c r="AL10" s="1">
        <f t="shared" si="22"/>
        <v>0</v>
      </c>
      <c r="AM10" s="2">
        <f t="shared" si="23"/>
        <v>5</v>
      </c>
      <c r="AN10">
        <f t="shared" si="24"/>
        <v>17</v>
      </c>
      <c r="AR10">
        <v>9</v>
      </c>
      <c r="AS10" t="s">
        <v>60</v>
      </c>
      <c r="AT10">
        <v>104</v>
      </c>
      <c r="AU10">
        <v>2</v>
      </c>
      <c r="AV10">
        <v>23</v>
      </c>
    </row>
    <row r="11" spans="1:48" ht="15">
      <c r="A11" t="s">
        <v>82</v>
      </c>
      <c r="B11">
        <v>30995525</v>
      </c>
      <c r="C11" s="6">
        <v>0.042361111111111106</v>
      </c>
      <c r="D11" s="6">
        <v>0.08333333333333333</v>
      </c>
      <c r="E11" s="6">
        <v>0.12569444444444444</v>
      </c>
      <c r="F11" s="6">
        <v>0.08402777777777777</v>
      </c>
      <c r="G11" s="6">
        <v>0.043750000000000004</v>
      </c>
      <c r="H11" s="6">
        <v>0.08333333333333333</v>
      </c>
      <c r="I11" s="6">
        <v>0.042361111111111106</v>
      </c>
      <c r="J11" s="6">
        <v>0.042361111111111106</v>
      </c>
      <c r="M11" s="1">
        <f t="shared" si="0"/>
        <v>1</v>
      </c>
      <c r="N11" s="1">
        <f t="shared" si="1"/>
        <v>1</v>
      </c>
      <c r="O11" s="2">
        <f t="shared" si="2"/>
        <v>2</v>
      </c>
      <c r="P11" s="2">
        <f t="shared" si="3"/>
        <v>0</v>
      </c>
      <c r="Q11" s="1">
        <f t="shared" si="4"/>
        <v>3</v>
      </c>
      <c r="R11" s="1">
        <f t="shared" si="5"/>
        <v>1</v>
      </c>
      <c r="S11" s="2">
        <f t="shared" si="6"/>
        <v>2</v>
      </c>
      <c r="T11" s="2">
        <f t="shared" si="7"/>
        <v>1</v>
      </c>
      <c r="U11" s="1">
        <f t="shared" si="8"/>
        <v>1</v>
      </c>
      <c r="V11" s="1">
        <f t="shared" si="9"/>
        <v>3</v>
      </c>
      <c r="W11" s="2">
        <f t="shared" si="10"/>
        <v>2</v>
      </c>
      <c r="X11" s="2">
        <f t="shared" si="11"/>
        <v>0</v>
      </c>
      <c r="Y11" s="1">
        <f t="shared" si="12"/>
        <v>1</v>
      </c>
      <c r="Z11" s="1">
        <f t="shared" si="13"/>
        <v>1</v>
      </c>
      <c r="AA11" s="2">
        <f t="shared" si="14"/>
        <v>1</v>
      </c>
      <c r="AB11" s="2">
        <f t="shared" si="15"/>
        <v>1</v>
      </c>
      <c r="AF11" s="1">
        <f t="shared" si="16"/>
        <v>0</v>
      </c>
      <c r="AG11" s="2">
        <f t="shared" si="17"/>
        <v>0</v>
      </c>
      <c r="AH11" s="1">
        <f t="shared" si="18"/>
        <v>0</v>
      </c>
      <c r="AI11" s="2">
        <f t="shared" si="19"/>
        <v>4</v>
      </c>
      <c r="AJ11" s="1">
        <f t="shared" si="20"/>
        <v>0</v>
      </c>
      <c r="AK11" s="2">
        <f t="shared" si="21"/>
        <v>0</v>
      </c>
      <c r="AL11" s="1">
        <f t="shared" si="22"/>
        <v>0</v>
      </c>
      <c r="AM11" s="2">
        <f t="shared" si="23"/>
        <v>5</v>
      </c>
      <c r="AN11">
        <f t="shared" si="24"/>
        <v>9</v>
      </c>
      <c r="AR11">
        <v>10</v>
      </c>
      <c r="AS11" s="27" t="s">
        <v>82</v>
      </c>
      <c r="AT11">
        <v>104</v>
      </c>
      <c r="AU11">
        <v>2</v>
      </c>
      <c r="AV11">
        <v>22</v>
      </c>
    </row>
    <row r="12" spans="1:47" ht="15">
      <c r="A12" t="s">
        <v>60</v>
      </c>
      <c r="B12">
        <v>30871636</v>
      </c>
      <c r="C12" s="6">
        <v>0.04305555555555556</v>
      </c>
      <c r="D12" s="6">
        <v>0.12569444444444444</v>
      </c>
      <c r="E12" s="6">
        <v>0.08333333333333333</v>
      </c>
      <c r="F12" s="6">
        <v>0.08402777777777777</v>
      </c>
      <c r="G12" s="6">
        <v>0.0006944444444444445</v>
      </c>
      <c r="H12" s="6">
        <v>0.12569444444444444</v>
      </c>
      <c r="I12" s="6">
        <v>0.04305555555555556</v>
      </c>
      <c r="J12" s="6">
        <v>0.041666666666666664</v>
      </c>
      <c r="M12" s="1">
        <f t="shared" si="0"/>
        <v>1</v>
      </c>
      <c r="N12" s="1">
        <f t="shared" si="1"/>
        <v>2</v>
      </c>
      <c r="O12" s="2">
        <f t="shared" si="2"/>
        <v>3</v>
      </c>
      <c r="P12" s="2">
        <f t="shared" si="3"/>
        <v>1</v>
      </c>
      <c r="Q12" s="1">
        <f t="shared" si="4"/>
        <v>2</v>
      </c>
      <c r="R12" s="1">
        <f t="shared" si="5"/>
        <v>0</v>
      </c>
      <c r="S12" s="2">
        <f t="shared" si="6"/>
        <v>2</v>
      </c>
      <c r="T12" s="2">
        <f t="shared" si="7"/>
        <v>1</v>
      </c>
      <c r="U12" s="1">
        <f t="shared" si="8"/>
        <v>0</v>
      </c>
      <c r="V12" s="1">
        <f t="shared" si="9"/>
        <v>1</v>
      </c>
      <c r="W12" s="2">
        <f t="shared" si="10"/>
        <v>3</v>
      </c>
      <c r="X12" s="2">
        <f t="shared" si="11"/>
        <v>1</v>
      </c>
      <c r="Y12" s="1">
        <f t="shared" si="12"/>
        <v>1</v>
      </c>
      <c r="Z12" s="1">
        <f t="shared" si="13"/>
        <v>2</v>
      </c>
      <c r="AA12" s="2">
        <f t="shared" si="14"/>
        <v>1</v>
      </c>
      <c r="AB12" s="2">
        <f t="shared" si="15"/>
        <v>0</v>
      </c>
      <c r="AF12" s="1">
        <f t="shared" si="16"/>
        <v>3</v>
      </c>
      <c r="AG12" s="2">
        <f t="shared" si="17"/>
        <v>0</v>
      </c>
      <c r="AH12" s="1">
        <f t="shared" si="18"/>
        <v>0</v>
      </c>
      <c r="AI12" s="2">
        <f t="shared" si="19"/>
        <v>4</v>
      </c>
      <c r="AJ12" s="1">
        <f t="shared" si="20"/>
        <v>0</v>
      </c>
      <c r="AK12" s="2">
        <f t="shared" si="21"/>
        <v>0</v>
      </c>
      <c r="AL12" s="1">
        <f t="shared" si="22"/>
        <v>0</v>
      </c>
      <c r="AM12" s="2">
        <f t="shared" si="23"/>
        <v>0</v>
      </c>
      <c r="AN12">
        <f t="shared" si="24"/>
        <v>7</v>
      </c>
      <c r="AR12">
        <v>11</v>
      </c>
      <c r="AS12" t="s">
        <v>67</v>
      </c>
      <c r="AT12">
        <v>104</v>
      </c>
      <c r="AU12">
        <v>3</v>
      </c>
    </row>
    <row r="13" spans="1:47" ht="15">
      <c r="A13" t="s">
        <v>20</v>
      </c>
      <c r="B13">
        <v>30712348</v>
      </c>
      <c r="C13" s="6">
        <v>0.04513888888888889</v>
      </c>
      <c r="D13" s="6">
        <v>0.08333333333333333</v>
      </c>
      <c r="E13" s="6">
        <v>0.12569444444444444</v>
      </c>
      <c r="F13" s="6">
        <v>0.08402777777777777</v>
      </c>
      <c r="G13" s="6">
        <v>0.04305555555555556</v>
      </c>
      <c r="H13" s="6">
        <v>0.08333333333333333</v>
      </c>
      <c r="I13" s="6">
        <v>0.04305555555555556</v>
      </c>
      <c r="J13" s="6">
        <v>0.08402777777777777</v>
      </c>
      <c r="M13" s="1">
        <f t="shared" si="0"/>
        <v>1</v>
      </c>
      <c r="N13" s="1">
        <f t="shared" si="1"/>
        <v>5</v>
      </c>
      <c r="O13" s="2">
        <f t="shared" si="2"/>
        <v>2</v>
      </c>
      <c r="P13" s="2">
        <f t="shared" si="3"/>
        <v>0</v>
      </c>
      <c r="Q13" s="1">
        <f t="shared" si="4"/>
        <v>3</v>
      </c>
      <c r="R13" s="1">
        <f t="shared" si="5"/>
        <v>1</v>
      </c>
      <c r="S13" s="2">
        <f t="shared" si="6"/>
        <v>2</v>
      </c>
      <c r="T13" s="2">
        <f t="shared" si="7"/>
        <v>1</v>
      </c>
      <c r="U13" s="1">
        <f t="shared" si="8"/>
        <v>1</v>
      </c>
      <c r="V13" s="1">
        <f t="shared" si="9"/>
        <v>2</v>
      </c>
      <c r="W13" s="2">
        <f t="shared" si="10"/>
        <v>2</v>
      </c>
      <c r="X13" s="2">
        <f t="shared" si="11"/>
        <v>0</v>
      </c>
      <c r="Y13" s="1">
        <f t="shared" si="12"/>
        <v>1</v>
      </c>
      <c r="Z13" s="1">
        <f t="shared" si="13"/>
        <v>2</v>
      </c>
      <c r="AA13" s="2">
        <f t="shared" si="14"/>
        <v>2</v>
      </c>
      <c r="AB13" s="2">
        <f t="shared" si="15"/>
        <v>1</v>
      </c>
      <c r="AF13" s="1">
        <f t="shared" si="16"/>
        <v>4</v>
      </c>
      <c r="AG13" s="2">
        <f t="shared" si="17"/>
        <v>0</v>
      </c>
      <c r="AH13" s="1">
        <f t="shared" si="18"/>
        <v>0</v>
      </c>
      <c r="AI13" s="2">
        <f t="shared" si="19"/>
        <v>4</v>
      </c>
      <c r="AJ13" s="1">
        <f t="shared" si="20"/>
        <v>0</v>
      </c>
      <c r="AK13" s="2">
        <f t="shared" si="21"/>
        <v>0</v>
      </c>
      <c r="AL13" s="1">
        <f t="shared" si="22"/>
        <v>0</v>
      </c>
      <c r="AM13" s="2">
        <f t="shared" si="23"/>
        <v>0</v>
      </c>
      <c r="AN13">
        <f t="shared" si="24"/>
        <v>8</v>
      </c>
      <c r="AR13">
        <v>12</v>
      </c>
      <c r="AS13" t="s">
        <v>64</v>
      </c>
      <c r="AT13">
        <v>103</v>
      </c>
      <c r="AU13">
        <v>3</v>
      </c>
    </row>
    <row r="14" spans="1:47" ht="15">
      <c r="A14" t="s">
        <v>64</v>
      </c>
      <c r="B14">
        <v>30795362</v>
      </c>
      <c r="C14" s="6">
        <v>0.04305555555555556</v>
      </c>
      <c r="D14" s="6">
        <v>0.08333333333333333</v>
      </c>
      <c r="E14" s="6">
        <v>0.08402777777777777</v>
      </c>
      <c r="F14" s="6">
        <v>0.042361111111111106</v>
      </c>
      <c r="G14" s="6">
        <v>0.04305555555555556</v>
      </c>
      <c r="H14" s="6">
        <v>0.08333333333333333</v>
      </c>
      <c r="I14" s="6">
        <v>0.042361111111111106</v>
      </c>
      <c r="J14" s="6">
        <v>0.08402777777777777</v>
      </c>
      <c r="M14" s="1">
        <f t="shared" si="0"/>
        <v>1</v>
      </c>
      <c r="N14" s="1">
        <f t="shared" si="1"/>
        <v>2</v>
      </c>
      <c r="O14" s="2">
        <f t="shared" si="2"/>
        <v>2</v>
      </c>
      <c r="P14" s="2">
        <f t="shared" si="3"/>
        <v>0</v>
      </c>
      <c r="Q14" s="1">
        <f t="shared" si="4"/>
        <v>2</v>
      </c>
      <c r="R14" s="1">
        <f t="shared" si="5"/>
        <v>1</v>
      </c>
      <c r="S14" s="2">
        <f t="shared" si="6"/>
        <v>1</v>
      </c>
      <c r="T14" s="2">
        <f t="shared" si="7"/>
        <v>1</v>
      </c>
      <c r="U14" s="1">
        <f t="shared" si="8"/>
        <v>1</v>
      </c>
      <c r="V14" s="1">
        <f t="shared" si="9"/>
        <v>2</v>
      </c>
      <c r="W14" s="2">
        <f t="shared" si="10"/>
        <v>2</v>
      </c>
      <c r="X14" s="2">
        <f t="shared" si="11"/>
        <v>0</v>
      </c>
      <c r="Y14" s="1">
        <f t="shared" si="12"/>
        <v>1</v>
      </c>
      <c r="Z14" s="1">
        <f t="shared" si="13"/>
        <v>1</v>
      </c>
      <c r="AA14" s="2">
        <f t="shared" si="14"/>
        <v>2</v>
      </c>
      <c r="AB14" s="2">
        <f t="shared" si="15"/>
        <v>1</v>
      </c>
      <c r="AF14" s="1">
        <f t="shared" si="16"/>
        <v>3</v>
      </c>
      <c r="AG14" s="2">
        <f t="shared" si="17"/>
        <v>0</v>
      </c>
      <c r="AH14" s="1">
        <f t="shared" si="18"/>
        <v>0</v>
      </c>
      <c r="AI14" s="2">
        <f t="shared" si="19"/>
        <v>0</v>
      </c>
      <c r="AJ14" s="1">
        <f t="shared" si="20"/>
        <v>0</v>
      </c>
      <c r="AK14" s="2">
        <f t="shared" si="21"/>
        <v>0</v>
      </c>
      <c r="AL14" s="1">
        <f t="shared" si="22"/>
        <v>0</v>
      </c>
      <c r="AM14" s="2">
        <f t="shared" si="23"/>
        <v>0</v>
      </c>
      <c r="AN14">
        <f t="shared" si="24"/>
        <v>3</v>
      </c>
      <c r="AR14">
        <v>13</v>
      </c>
      <c r="AS14" t="s">
        <v>20</v>
      </c>
      <c r="AT14">
        <v>103</v>
      </c>
      <c r="AU14">
        <v>4</v>
      </c>
    </row>
    <row r="15" spans="1:47" ht="15">
      <c r="A15" t="s">
        <v>21</v>
      </c>
      <c r="B15">
        <v>30714239</v>
      </c>
      <c r="C15" s="6">
        <v>0.04305555555555556</v>
      </c>
      <c r="D15" s="6">
        <v>0.08333333333333333</v>
      </c>
      <c r="E15" s="6">
        <v>0.08333333333333333</v>
      </c>
      <c r="F15" s="6">
        <v>0.08472222222222221</v>
      </c>
      <c r="G15" s="6">
        <v>0.04305555555555556</v>
      </c>
      <c r="H15" s="6">
        <v>0.08333333333333333</v>
      </c>
      <c r="I15" s="6">
        <v>0.042361111111111106</v>
      </c>
      <c r="J15" s="6">
        <v>0.12569444444444444</v>
      </c>
      <c r="M15" s="1">
        <f t="shared" si="0"/>
        <v>1</v>
      </c>
      <c r="N15" s="1">
        <f t="shared" si="1"/>
        <v>2</v>
      </c>
      <c r="O15" s="2">
        <f t="shared" si="2"/>
        <v>2</v>
      </c>
      <c r="P15" s="2">
        <f t="shared" si="3"/>
        <v>0</v>
      </c>
      <c r="Q15" s="1">
        <f t="shared" si="4"/>
        <v>2</v>
      </c>
      <c r="R15" s="1">
        <f t="shared" si="5"/>
        <v>0</v>
      </c>
      <c r="S15" s="2">
        <f t="shared" si="6"/>
        <v>2</v>
      </c>
      <c r="T15" s="2">
        <f t="shared" si="7"/>
        <v>2</v>
      </c>
      <c r="U15" s="1">
        <f t="shared" si="8"/>
        <v>1</v>
      </c>
      <c r="V15" s="1">
        <f t="shared" si="9"/>
        <v>2</v>
      </c>
      <c r="W15" s="2">
        <f t="shared" si="10"/>
        <v>2</v>
      </c>
      <c r="X15" s="2">
        <f t="shared" si="11"/>
        <v>0</v>
      </c>
      <c r="Y15" s="1">
        <f t="shared" si="12"/>
        <v>1</v>
      </c>
      <c r="Z15" s="1">
        <f t="shared" si="13"/>
        <v>1</v>
      </c>
      <c r="AA15" s="2">
        <f t="shared" si="14"/>
        <v>3</v>
      </c>
      <c r="AB15" s="2">
        <f t="shared" si="15"/>
        <v>1</v>
      </c>
      <c r="AF15" s="1">
        <f t="shared" si="16"/>
        <v>3</v>
      </c>
      <c r="AG15" s="2">
        <f t="shared" si="17"/>
        <v>0</v>
      </c>
      <c r="AH15" s="1">
        <f t="shared" si="18"/>
        <v>0</v>
      </c>
      <c r="AI15" s="2">
        <f t="shared" si="19"/>
        <v>0</v>
      </c>
      <c r="AJ15" s="1">
        <f t="shared" si="20"/>
        <v>0</v>
      </c>
      <c r="AK15" s="2">
        <f t="shared" si="21"/>
        <v>0</v>
      </c>
      <c r="AL15" s="1">
        <f t="shared" si="22"/>
        <v>0</v>
      </c>
      <c r="AM15" s="2">
        <f t="shared" si="23"/>
        <v>0</v>
      </c>
      <c r="AN15">
        <f t="shared" si="24"/>
        <v>3</v>
      </c>
      <c r="AR15">
        <v>14</v>
      </c>
      <c r="AS15" t="s">
        <v>21</v>
      </c>
      <c r="AT15">
        <v>101</v>
      </c>
      <c r="AU15">
        <v>1</v>
      </c>
    </row>
    <row r="16" spans="1:47" ht="15">
      <c r="A16" t="s">
        <v>70</v>
      </c>
      <c r="B16">
        <v>30920050</v>
      </c>
      <c r="C16" s="6">
        <v>0.001388888888888889</v>
      </c>
      <c r="D16" s="6">
        <v>0.08333333333333333</v>
      </c>
      <c r="E16" s="6">
        <v>0.08333333333333333</v>
      </c>
      <c r="F16" s="6">
        <v>0.08402777777777777</v>
      </c>
      <c r="G16" s="6">
        <v>0.001388888888888889</v>
      </c>
      <c r="H16" s="6">
        <v>0.08333333333333333</v>
      </c>
      <c r="I16" s="6">
        <v>0.04305555555555556</v>
      </c>
      <c r="J16" s="6">
        <v>0.08402777777777777</v>
      </c>
      <c r="M16" s="1">
        <f t="shared" si="0"/>
        <v>0</v>
      </c>
      <c r="N16" s="1">
        <f t="shared" si="1"/>
        <v>2</v>
      </c>
      <c r="O16" s="2">
        <f t="shared" si="2"/>
        <v>2</v>
      </c>
      <c r="P16" s="2">
        <f t="shared" si="3"/>
        <v>0</v>
      </c>
      <c r="Q16" s="1">
        <f t="shared" si="4"/>
        <v>2</v>
      </c>
      <c r="R16" s="1">
        <f t="shared" si="5"/>
        <v>0</v>
      </c>
      <c r="S16" s="2">
        <f t="shared" si="6"/>
        <v>2</v>
      </c>
      <c r="T16" s="2">
        <f t="shared" si="7"/>
        <v>1</v>
      </c>
      <c r="U16" s="1">
        <f t="shared" si="8"/>
        <v>0</v>
      </c>
      <c r="V16" s="1">
        <f t="shared" si="9"/>
        <v>2</v>
      </c>
      <c r="W16" s="2">
        <f t="shared" si="10"/>
        <v>2</v>
      </c>
      <c r="X16" s="2">
        <f t="shared" si="11"/>
        <v>0</v>
      </c>
      <c r="Y16" s="1">
        <f t="shared" si="12"/>
        <v>1</v>
      </c>
      <c r="Z16" s="1">
        <f t="shared" si="13"/>
        <v>2</v>
      </c>
      <c r="AA16" s="2">
        <f t="shared" si="14"/>
        <v>2</v>
      </c>
      <c r="AB16" s="2">
        <f t="shared" si="15"/>
        <v>1</v>
      </c>
      <c r="AF16" s="1">
        <f t="shared" si="16"/>
        <v>3</v>
      </c>
      <c r="AG16" s="2">
        <f t="shared" si="17"/>
        <v>0</v>
      </c>
      <c r="AH16" s="1">
        <f t="shared" si="18"/>
        <v>0</v>
      </c>
      <c r="AI16" s="2">
        <f t="shared" si="19"/>
        <v>4</v>
      </c>
      <c r="AJ16" s="1">
        <f t="shared" si="20"/>
        <v>0</v>
      </c>
      <c r="AK16" s="2">
        <f t="shared" si="21"/>
        <v>0</v>
      </c>
      <c r="AL16" s="1">
        <f t="shared" si="22"/>
        <v>0</v>
      </c>
      <c r="AM16" s="2">
        <f t="shared" si="23"/>
        <v>0</v>
      </c>
      <c r="AN16">
        <f t="shared" si="24"/>
        <v>7</v>
      </c>
      <c r="AR16">
        <v>15</v>
      </c>
      <c r="AS16" t="s">
        <v>70</v>
      </c>
      <c r="AT16">
        <v>101</v>
      </c>
      <c r="AU16">
        <v>2</v>
      </c>
    </row>
    <row r="17" spans="1:47" ht="15">
      <c r="A17" t="s">
        <v>69</v>
      </c>
      <c r="B17">
        <v>30923465</v>
      </c>
      <c r="C17" s="6">
        <v>0.0006944444444444445</v>
      </c>
      <c r="D17" s="6">
        <v>0.08402777777777777</v>
      </c>
      <c r="E17" s="6">
        <v>0.08333333333333333</v>
      </c>
      <c r="F17" s="6">
        <v>0.042361111111111106</v>
      </c>
      <c r="G17" s="6">
        <v>0.04305555555555556</v>
      </c>
      <c r="H17" s="6">
        <v>0.12569444444444444</v>
      </c>
      <c r="I17" s="6">
        <v>0.04305555555555556</v>
      </c>
      <c r="J17" s="6">
        <v>0.041666666666666664</v>
      </c>
      <c r="M17" s="1">
        <f t="shared" si="0"/>
        <v>0</v>
      </c>
      <c r="N17" s="1">
        <f t="shared" si="1"/>
        <v>1</v>
      </c>
      <c r="O17" s="2">
        <f t="shared" si="2"/>
        <v>2</v>
      </c>
      <c r="P17" s="2">
        <f t="shared" si="3"/>
        <v>1</v>
      </c>
      <c r="Q17" s="1">
        <f t="shared" si="4"/>
        <v>2</v>
      </c>
      <c r="R17" s="1">
        <f t="shared" si="5"/>
        <v>0</v>
      </c>
      <c r="S17" s="2">
        <f t="shared" si="6"/>
        <v>1</v>
      </c>
      <c r="T17" s="2">
        <f t="shared" si="7"/>
        <v>1</v>
      </c>
      <c r="U17" s="1">
        <f t="shared" si="8"/>
        <v>1</v>
      </c>
      <c r="V17" s="1">
        <f t="shared" si="9"/>
        <v>2</v>
      </c>
      <c r="W17" s="2">
        <f t="shared" si="10"/>
        <v>3</v>
      </c>
      <c r="X17" s="2">
        <f t="shared" si="11"/>
        <v>1</v>
      </c>
      <c r="Y17" s="1">
        <f t="shared" si="12"/>
        <v>1</v>
      </c>
      <c r="Z17" s="1">
        <f t="shared" si="13"/>
        <v>2</v>
      </c>
      <c r="AA17" s="2">
        <f t="shared" si="14"/>
        <v>1</v>
      </c>
      <c r="AB17" s="2">
        <f t="shared" si="15"/>
        <v>0</v>
      </c>
      <c r="AF17" s="1">
        <f t="shared" si="16"/>
        <v>3</v>
      </c>
      <c r="AG17" s="2">
        <f t="shared" si="17"/>
        <v>0</v>
      </c>
      <c r="AH17" s="1">
        <f t="shared" si="18"/>
        <v>0</v>
      </c>
      <c r="AI17" s="2">
        <f t="shared" si="19"/>
        <v>0</v>
      </c>
      <c r="AJ17" s="1">
        <f t="shared" si="20"/>
        <v>0</v>
      </c>
      <c r="AK17" s="2">
        <f t="shared" si="21"/>
        <v>0</v>
      </c>
      <c r="AL17" s="1">
        <f t="shared" si="22"/>
        <v>0</v>
      </c>
      <c r="AM17" s="2">
        <f t="shared" si="23"/>
        <v>0</v>
      </c>
      <c r="AN17">
        <f t="shared" si="24"/>
        <v>3</v>
      </c>
      <c r="AR17">
        <v>16</v>
      </c>
      <c r="AS17" t="s">
        <v>69</v>
      </c>
      <c r="AT17">
        <v>101</v>
      </c>
      <c r="AU17">
        <v>4</v>
      </c>
    </row>
    <row r="18" spans="1:47" ht="15">
      <c r="A18" t="s">
        <v>73</v>
      </c>
      <c r="B18">
        <v>30924748</v>
      </c>
      <c r="C18" s="6">
        <v>0.042361111111111106</v>
      </c>
      <c r="D18" s="6">
        <v>0.12569444444444444</v>
      </c>
      <c r="E18" s="6">
        <v>0.08333333333333333</v>
      </c>
      <c r="F18" s="6">
        <v>0.042361111111111106</v>
      </c>
      <c r="G18" s="6">
        <v>0.04305555555555556</v>
      </c>
      <c r="H18" s="6">
        <v>0.125</v>
      </c>
      <c r="I18" s="6">
        <v>0</v>
      </c>
      <c r="J18" s="6">
        <v>0.08402777777777777</v>
      </c>
      <c r="M18" s="1">
        <f t="shared" si="0"/>
        <v>1</v>
      </c>
      <c r="N18" s="1">
        <f t="shared" si="1"/>
        <v>1</v>
      </c>
      <c r="O18" s="2">
        <f t="shared" si="2"/>
        <v>3</v>
      </c>
      <c r="P18" s="2">
        <f t="shared" si="3"/>
        <v>1</v>
      </c>
      <c r="Q18" s="1">
        <f t="shared" si="4"/>
        <v>2</v>
      </c>
      <c r="R18" s="1">
        <f t="shared" si="5"/>
        <v>0</v>
      </c>
      <c r="S18" s="2">
        <f t="shared" si="6"/>
        <v>1</v>
      </c>
      <c r="T18" s="2">
        <f t="shared" si="7"/>
        <v>1</v>
      </c>
      <c r="U18" s="1">
        <f t="shared" si="8"/>
        <v>1</v>
      </c>
      <c r="V18" s="1">
        <f t="shared" si="9"/>
        <v>2</v>
      </c>
      <c r="W18" s="2">
        <f t="shared" si="10"/>
        <v>3</v>
      </c>
      <c r="X18" s="2">
        <f t="shared" si="11"/>
        <v>0</v>
      </c>
      <c r="Y18" s="1">
        <f t="shared" si="12"/>
        <v>0</v>
      </c>
      <c r="Z18" s="1">
        <f t="shared" si="13"/>
        <v>0</v>
      </c>
      <c r="AA18" s="2">
        <f t="shared" si="14"/>
        <v>2</v>
      </c>
      <c r="AB18" s="2">
        <f t="shared" si="15"/>
        <v>1</v>
      </c>
      <c r="AF18" s="1">
        <f t="shared" si="16"/>
        <v>0</v>
      </c>
      <c r="AG18" s="2">
        <f t="shared" si="17"/>
        <v>0</v>
      </c>
      <c r="AH18" s="1">
        <f t="shared" si="18"/>
        <v>0</v>
      </c>
      <c r="AI18" s="2">
        <f t="shared" si="19"/>
        <v>0</v>
      </c>
      <c r="AJ18" s="1">
        <f t="shared" si="20"/>
        <v>0</v>
      </c>
      <c r="AK18" s="2">
        <f t="shared" si="21"/>
        <v>0</v>
      </c>
      <c r="AL18" s="1">
        <f t="shared" si="22"/>
        <v>0</v>
      </c>
      <c r="AM18" s="2">
        <f t="shared" si="23"/>
        <v>0</v>
      </c>
      <c r="AN18">
        <f t="shared" si="24"/>
        <v>0</v>
      </c>
      <c r="AR18">
        <v>17</v>
      </c>
      <c r="AS18" s="27" t="s">
        <v>59</v>
      </c>
      <c r="AT18">
        <v>99</v>
      </c>
      <c r="AU18">
        <v>1</v>
      </c>
    </row>
    <row r="19" spans="1:47" ht="15">
      <c r="A19" t="s">
        <v>59</v>
      </c>
      <c r="B19">
        <v>30932790</v>
      </c>
      <c r="C19" s="6">
        <v>0.042361111111111106</v>
      </c>
      <c r="D19" s="6">
        <v>0.041666666666666664</v>
      </c>
      <c r="E19" s="6">
        <v>0.08333333333333333</v>
      </c>
      <c r="F19" s="6">
        <v>0.042361111111111106</v>
      </c>
      <c r="G19" s="6">
        <v>0.042361111111111106</v>
      </c>
      <c r="H19" s="6">
        <v>0.08333333333333333</v>
      </c>
      <c r="I19" s="6">
        <v>0.08333333333333333</v>
      </c>
      <c r="J19" s="6">
        <v>0.08333333333333333</v>
      </c>
      <c r="M19" s="1">
        <f t="shared" si="0"/>
        <v>1</v>
      </c>
      <c r="N19" s="1">
        <f t="shared" si="1"/>
        <v>1</v>
      </c>
      <c r="O19" s="2">
        <f t="shared" si="2"/>
        <v>1</v>
      </c>
      <c r="P19" s="2">
        <f t="shared" si="3"/>
        <v>0</v>
      </c>
      <c r="Q19" s="1">
        <f t="shared" si="4"/>
        <v>2</v>
      </c>
      <c r="R19" s="1">
        <f t="shared" si="5"/>
        <v>0</v>
      </c>
      <c r="S19" s="2">
        <f t="shared" si="6"/>
        <v>1</v>
      </c>
      <c r="T19" s="2">
        <f t="shared" si="7"/>
        <v>1</v>
      </c>
      <c r="U19" s="1">
        <f t="shared" si="8"/>
        <v>1</v>
      </c>
      <c r="V19" s="1">
        <f t="shared" si="9"/>
        <v>1</v>
      </c>
      <c r="W19" s="2">
        <f t="shared" si="10"/>
        <v>2</v>
      </c>
      <c r="X19" s="2">
        <f t="shared" si="11"/>
        <v>0</v>
      </c>
      <c r="Y19" s="1">
        <f t="shared" si="12"/>
        <v>2</v>
      </c>
      <c r="Z19" s="1">
        <f t="shared" si="13"/>
        <v>0</v>
      </c>
      <c r="AA19" s="2">
        <f t="shared" si="14"/>
        <v>2</v>
      </c>
      <c r="AB19" s="2">
        <f t="shared" si="15"/>
        <v>0</v>
      </c>
      <c r="AF19" s="1">
        <f t="shared" si="16"/>
        <v>0</v>
      </c>
      <c r="AG19" s="2">
        <f t="shared" si="17"/>
        <v>0</v>
      </c>
      <c r="AH19" s="1">
        <f t="shared" si="18"/>
        <v>0</v>
      </c>
      <c r="AI19" s="2">
        <f t="shared" si="19"/>
        <v>0</v>
      </c>
      <c r="AJ19" s="1">
        <f t="shared" si="20"/>
        <v>4</v>
      </c>
      <c r="AK19" s="2">
        <f t="shared" si="21"/>
        <v>0</v>
      </c>
      <c r="AL19" s="1">
        <f t="shared" si="22"/>
        <v>5</v>
      </c>
      <c r="AM19" s="2">
        <f t="shared" si="23"/>
        <v>0</v>
      </c>
      <c r="AN19">
        <f t="shared" si="24"/>
        <v>9</v>
      </c>
      <c r="AR19">
        <v>18</v>
      </c>
      <c r="AS19" t="s">
        <v>73</v>
      </c>
      <c r="AT19">
        <v>99</v>
      </c>
      <c r="AU19">
        <v>2</v>
      </c>
    </row>
    <row r="20" spans="1:48" ht="15">
      <c r="A20" t="s">
        <v>81</v>
      </c>
      <c r="B20">
        <v>30925328</v>
      </c>
      <c r="C20" s="6">
        <v>0.04305555555555556</v>
      </c>
      <c r="D20" s="6">
        <v>0.08333333333333333</v>
      </c>
      <c r="E20" s="6">
        <v>0.12569444444444444</v>
      </c>
      <c r="F20" s="6">
        <v>0.08472222222222221</v>
      </c>
      <c r="G20" s="6">
        <v>0.04305555555555556</v>
      </c>
      <c r="H20" s="6">
        <v>0.08333333333333333</v>
      </c>
      <c r="I20" s="6">
        <v>0.04305555555555556</v>
      </c>
      <c r="J20" s="6">
        <v>0.08472222222222221</v>
      </c>
      <c r="M20" s="1">
        <f t="shared" si="0"/>
        <v>1</v>
      </c>
      <c r="N20" s="1">
        <f t="shared" si="1"/>
        <v>2</v>
      </c>
      <c r="O20" s="2">
        <f t="shared" si="2"/>
        <v>2</v>
      </c>
      <c r="P20" s="2">
        <f t="shared" si="3"/>
        <v>0</v>
      </c>
      <c r="Q20" s="1">
        <f t="shared" si="4"/>
        <v>3</v>
      </c>
      <c r="R20" s="1">
        <f t="shared" si="5"/>
        <v>1</v>
      </c>
      <c r="S20" s="2">
        <f t="shared" si="6"/>
        <v>2</v>
      </c>
      <c r="T20" s="2">
        <f t="shared" si="7"/>
        <v>2</v>
      </c>
      <c r="U20" s="1">
        <f t="shared" si="8"/>
        <v>1</v>
      </c>
      <c r="V20" s="1">
        <f t="shared" si="9"/>
        <v>2</v>
      </c>
      <c r="W20" s="2">
        <f t="shared" si="10"/>
        <v>2</v>
      </c>
      <c r="X20" s="2">
        <f t="shared" si="11"/>
        <v>0</v>
      </c>
      <c r="Y20" s="1">
        <f t="shared" si="12"/>
        <v>1</v>
      </c>
      <c r="Z20" s="1">
        <f t="shared" si="13"/>
        <v>2</v>
      </c>
      <c r="AA20" s="2">
        <f t="shared" si="14"/>
        <v>2</v>
      </c>
      <c r="AB20" s="2">
        <f t="shared" si="15"/>
        <v>2</v>
      </c>
      <c r="AF20" s="1">
        <f t="shared" si="16"/>
        <v>3</v>
      </c>
      <c r="AG20" s="2">
        <f t="shared" si="17"/>
        <v>0</v>
      </c>
      <c r="AH20" s="1">
        <f t="shared" si="18"/>
        <v>0</v>
      </c>
      <c r="AI20" s="2">
        <f t="shared" si="19"/>
        <v>0</v>
      </c>
      <c r="AJ20" s="1">
        <f t="shared" si="20"/>
        <v>0</v>
      </c>
      <c r="AK20" s="2">
        <f t="shared" si="21"/>
        <v>0</v>
      </c>
      <c r="AL20" s="1">
        <f t="shared" si="22"/>
        <v>0</v>
      </c>
      <c r="AM20" s="2">
        <f t="shared" si="23"/>
        <v>4</v>
      </c>
      <c r="AN20">
        <f t="shared" si="24"/>
        <v>7</v>
      </c>
      <c r="AR20">
        <v>19</v>
      </c>
      <c r="AS20" s="27" t="s">
        <v>81</v>
      </c>
      <c r="AT20">
        <v>98</v>
      </c>
      <c r="AU20">
        <v>1</v>
      </c>
      <c r="AV20">
        <v>24</v>
      </c>
    </row>
    <row r="21" spans="1:48" ht="15">
      <c r="A21" t="s">
        <v>24</v>
      </c>
      <c r="B21">
        <v>30713177</v>
      </c>
      <c r="C21" s="6">
        <v>0.042361111111111106</v>
      </c>
      <c r="D21" s="6">
        <v>0.125</v>
      </c>
      <c r="E21" s="6">
        <v>0.08402777777777777</v>
      </c>
      <c r="F21" s="6">
        <v>0.042361111111111106</v>
      </c>
      <c r="G21" s="6">
        <v>0.001388888888888889</v>
      </c>
      <c r="H21" s="6">
        <v>0.08333333333333333</v>
      </c>
      <c r="I21" s="6">
        <v>0.042361111111111106</v>
      </c>
      <c r="J21" s="6">
        <v>0.08402777777777777</v>
      </c>
      <c r="M21" s="1">
        <f t="shared" si="0"/>
        <v>1</v>
      </c>
      <c r="N21" s="1">
        <f t="shared" si="1"/>
        <v>1</v>
      </c>
      <c r="O21" s="2">
        <f t="shared" si="2"/>
        <v>3</v>
      </c>
      <c r="P21" s="2">
        <f t="shared" si="3"/>
        <v>0</v>
      </c>
      <c r="Q21" s="1">
        <f t="shared" si="4"/>
        <v>2</v>
      </c>
      <c r="R21" s="1">
        <f t="shared" si="5"/>
        <v>1</v>
      </c>
      <c r="S21" s="2">
        <f t="shared" si="6"/>
        <v>1</v>
      </c>
      <c r="T21" s="2">
        <f t="shared" si="7"/>
        <v>1</v>
      </c>
      <c r="U21" s="1">
        <f t="shared" si="8"/>
        <v>0</v>
      </c>
      <c r="V21" s="1">
        <f t="shared" si="9"/>
        <v>2</v>
      </c>
      <c r="W21" s="2">
        <f t="shared" si="10"/>
        <v>2</v>
      </c>
      <c r="X21" s="2">
        <f t="shared" si="11"/>
        <v>0</v>
      </c>
      <c r="Y21" s="1">
        <f t="shared" si="12"/>
        <v>1</v>
      </c>
      <c r="Z21" s="1">
        <f t="shared" si="13"/>
        <v>1</v>
      </c>
      <c r="AA21" s="2">
        <f t="shared" si="14"/>
        <v>2</v>
      </c>
      <c r="AB21" s="2">
        <f t="shared" si="15"/>
        <v>1</v>
      </c>
      <c r="AF21" s="1">
        <f t="shared" si="16"/>
        <v>0</v>
      </c>
      <c r="AG21" s="2">
        <f t="shared" si="17"/>
        <v>0</v>
      </c>
      <c r="AH21" s="1">
        <f t="shared" si="18"/>
        <v>0</v>
      </c>
      <c r="AI21" s="2">
        <f t="shared" si="19"/>
        <v>0</v>
      </c>
      <c r="AJ21" s="1">
        <f t="shared" si="20"/>
        <v>0</v>
      </c>
      <c r="AK21" s="2">
        <f t="shared" si="21"/>
        <v>0</v>
      </c>
      <c r="AL21" s="1">
        <f t="shared" si="22"/>
        <v>0</v>
      </c>
      <c r="AM21" s="2">
        <f t="shared" si="23"/>
        <v>0</v>
      </c>
      <c r="AN21">
        <f t="shared" si="24"/>
        <v>0</v>
      </c>
      <c r="AR21">
        <v>20</v>
      </c>
      <c r="AS21" t="s">
        <v>24</v>
      </c>
      <c r="AT21">
        <v>98</v>
      </c>
      <c r="AU21">
        <v>1</v>
      </c>
      <c r="AV21">
        <v>20</v>
      </c>
    </row>
    <row r="22" spans="1:47" ht="15">
      <c r="A22" t="s">
        <v>23</v>
      </c>
      <c r="B22">
        <v>30710493</v>
      </c>
      <c r="C22" s="6">
        <v>0.04305555555555556</v>
      </c>
      <c r="D22" s="6">
        <v>0.12569444444444444</v>
      </c>
      <c r="E22" s="6">
        <v>0.08402777777777777</v>
      </c>
      <c r="F22" s="6">
        <v>0.04305555555555556</v>
      </c>
      <c r="G22" s="6">
        <v>0.043750000000000004</v>
      </c>
      <c r="H22" s="6">
        <v>0.08333333333333333</v>
      </c>
      <c r="I22" s="6">
        <v>0.08402777777777777</v>
      </c>
      <c r="J22" s="6">
        <v>0.04305555555555556</v>
      </c>
      <c r="M22" s="1">
        <f t="shared" si="0"/>
        <v>1</v>
      </c>
      <c r="N22" s="1">
        <f t="shared" si="1"/>
        <v>2</v>
      </c>
      <c r="O22" s="2">
        <f t="shared" si="2"/>
        <v>3</v>
      </c>
      <c r="P22" s="2">
        <f t="shared" si="3"/>
        <v>1</v>
      </c>
      <c r="Q22" s="1">
        <f t="shared" si="4"/>
        <v>2</v>
      </c>
      <c r="R22" s="1">
        <f t="shared" si="5"/>
        <v>1</v>
      </c>
      <c r="S22" s="2">
        <f t="shared" si="6"/>
        <v>1</v>
      </c>
      <c r="T22" s="2">
        <f t="shared" si="7"/>
        <v>2</v>
      </c>
      <c r="U22" s="1">
        <f t="shared" si="8"/>
        <v>1</v>
      </c>
      <c r="V22" s="1">
        <f t="shared" si="9"/>
        <v>3</v>
      </c>
      <c r="W22" s="2">
        <f t="shared" si="10"/>
        <v>2</v>
      </c>
      <c r="X22" s="2">
        <f t="shared" si="11"/>
        <v>0</v>
      </c>
      <c r="Y22" s="1">
        <f t="shared" si="12"/>
        <v>2</v>
      </c>
      <c r="Z22" s="1">
        <f t="shared" si="13"/>
        <v>1</v>
      </c>
      <c r="AA22" s="2">
        <f t="shared" si="14"/>
        <v>1</v>
      </c>
      <c r="AB22" s="2">
        <f t="shared" si="15"/>
        <v>2</v>
      </c>
      <c r="AF22" s="1">
        <f t="shared" si="16"/>
        <v>3</v>
      </c>
      <c r="AG22" s="2">
        <f t="shared" si="17"/>
        <v>0</v>
      </c>
      <c r="AH22" s="1">
        <f t="shared" si="18"/>
        <v>0</v>
      </c>
      <c r="AI22" s="2">
        <f t="shared" si="19"/>
        <v>0</v>
      </c>
      <c r="AJ22" s="1">
        <f t="shared" si="20"/>
        <v>0</v>
      </c>
      <c r="AK22" s="2">
        <f t="shared" si="21"/>
        <v>0</v>
      </c>
      <c r="AL22" s="1">
        <f t="shared" si="22"/>
        <v>3</v>
      </c>
      <c r="AM22" s="2">
        <f t="shared" si="23"/>
        <v>0</v>
      </c>
      <c r="AN22">
        <f t="shared" si="24"/>
        <v>6</v>
      </c>
      <c r="AR22">
        <v>21</v>
      </c>
      <c r="AS22" t="s">
        <v>23</v>
      </c>
      <c r="AT22">
        <v>96</v>
      </c>
      <c r="AU22">
        <v>4</v>
      </c>
    </row>
    <row r="23" spans="1:47" ht="15">
      <c r="A23" t="s">
        <v>75</v>
      </c>
      <c r="B23">
        <v>31210837</v>
      </c>
      <c r="C23" s="6">
        <v>0.08402777777777777</v>
      </c>
      <c r="D23" s="6">
        <v>0.12569444444444444</v>
      </c>
      <c r="E23" s="6">
        <v>0.08402777777777777</v>
      </c>
      <c r="F23" s="6">
        <v>0.08402777777777777</v>
      </c>
      <c r="G23" s="6">
        <v>0.042361111111111106</v>
      </c>
      <c r="H23" s="6">
        <v>0.125</v>
      </c>
      <c r="I23" s="6">
        <v>0.042361111111111106</v>
      </c>
      <c r="J23" s="6">
        <v>0.08333333333333333</v>
      </c>
      <c r="M23" s="1">
        <f t="shared" si="0"/>
        <v>2</v>
      </c>
      <c r="N23" s="1">
        <f t="shared" si="1"/>
        <v>1</v>
      </c>
      <c r="O23" s="2">
        <f t="shared" si="2"/>
        <v>3</v>
      </c>
      <c r="P23" s="2">
        <f t="shared" si="3"/>
        <v>1</v>
      </c>
      <c r="Q23" s="1">
        <f t="shared" si="4"/>
        <v>2</v>
      </c>
      <c r="R23" s="1">
        <f t="shared" si="5"/>
        <v>1</v>
      </c>
      <c r="S23" s="2">
        <f t="shared" si="6"/>
        <v>2</v>
      </c>
      <c r="T23" s="2">
        <f t="shared" si="7"/>
        <v>1</v>
      </c>
      <c r="U23" s="1">
        <f t="shared" si="8"/>
        <v>1</v>
      </c>
      <c r="V23" s="1">
        <f t="shared" si="9"/>
        <v>1</v>
      </c>
      <c r="W23" s="2">
        <f t="shared" si="10"/>
        <v>3</v>
      </c>
      <c r="X23" s="2">
        <f t="shared" si="11"/>
        <v>0</v>
      </c>
      <c r="Y23" s="1">
        <f t="shared" si="12"/>
        <v>1</v>
      </c>
      <c r="Z23" s="1">
        <f t="shared" si="13"/>
        <v>1</v>
      </c>
      <c r="AA23" s="2">
        <f t="shared" si="14"/>
        <v>2</v>
      </c>
      <c r="AB23" s="2">
        <f t="shared" si="15"/>
        <v>0</v>
      </c>
      <c r="AF23" s="1">
        <f t="shared" si="16"/>
        <v>0</v>
      </c>
      <c r="AG23" s="2">
        <f t="shared" si="17"/>
        <v>0</v>
      </c>
      <c r="AH23" s="1">
        <f t="shared" si="18"/>
        <v>0</v>
      </c>
      <c r="AI23" s="2">
        <f t="shared" si="19"/>
        <v>4</v>
      </c>
      <c r="AJ23" s="1">
        <f t="shared" si="20"/>
        <v>4</v>
      </c>
      <c r="AK23" s="2">
        <f t="shared" si="21"/>
        <v>0</v>
      </c>
      <c r="AL23" s="1">
        <f t="shared" si="22"/>
        <v>0</v>
      </c>
      <c r="AM23" s="2">
        <f t="shared" si="23"/>
        <v>0</v>
      </c>
      <c r="AN23">
        <f t="shared" si="24"/>
        <v>8</v>
      </c>
      <c r="AR23">
        <v>22</v>
      </c>
      <c r="AS23" t="s">
        <v>75</v>
      </c>
      <c r="AT23">
        <v>94</v>
      </c>
      <c r="AU23">
        <v>3</v>
      </c>
    </row>
    <row r="24" spans="1:47" ht="15">
      <c r="A24" t="s">
        <v>61</v>
      </c>
      <c r="B24">
        <v>30804858</v>
      </c>
      <c r="C24" s="6">
        <v>0</v>
      </c>
      <c r="D24" s="6">
        <v>0.125</v>
      </c>
      <c r="E24" s="6">
        <v>0.042361111111111106</v>
      </c>
      <c r="F24" s="6">
        <v>0.08472222222222221</v>
      </c>
      <c r="G24" s="6">
        <v>0.001388888888888889</v>
      </c>
      <c r="H24" s="6">
        <v>0.08402777777777777</v>
      </c>
      <c r="I24" s="6">
        <v>0.042361111111111106</v>
      </c>
      <c r="J24" s="6">
        <v>0.08402777777777777</v>
      </c>
      <c r="M24" s="1">
        <f t="shared" si="0"/>
        <v>0</v>
      </c>
      <c r="N24" s="1">
        <f t="shared" si="1"/>
        <v>0</v>
      </c>
      <c r="O24" s="2">
        <f t="shared" si="2"/>
        <v>3</v>
      </c>
      <c r="P24" s="2">
        <f t="shared" si="3"/>
        <v>0</v>
      </c>
      <c r="Q24" s="1">
        <f t="shared" si="4"/>
        <v>1</v>
      </c>
      <c r="R24" s="1">
        <f t="shared" si="5"/>
        <v>1</v>
      </c>
      <c r="S24" s="2">
        <f t="shared" si="6"/>
        <v>2</v>
      </c>
      <c r="T24" s="2">
        <f t="shared" si="7"/>
        <v>2</v>
      </c>
      <c r="U24" s="1">
        <f t="shared" si="8"/>
        <v>0</v>
      </c>
      <c r="V24" s="1">
        <f t="shared" si="9"/>
        <v>2</v>
      </c>
      <c r="W24" s="2">
        <f t="shared" si="10"/>
        <v>2</v>
      </c>
      <c r="X24" s="2">
        <f t="shared" si="11"/>
        <v>1</v>
      </c>
      <c r="Y24" s="1">
        <f t="shared" si="12"/>
        <v>1</v>
      </c>
      <c r="Z24" s="1">
        <f t="shared" si="13"/>
        <v>1</v>
      </c>
      <c r="AA24" s="2">
        <f t="shared" si="14"/>
        <v>2</v>
      </c>
      <c r="AB24" s="2">
        <f t="shared" si="15"/>
        <v>1</v>
      </c>
      <c r="AF24" s="1">
        <f t="shared" si="16"/>
        <v>0</v>
      </c>
      <c r="AG24" s="2">
        <f t="shared" si="17"/>
        <v>0</v>
      </c>
      <c r="AH24" s="1">
        <f t="shared" si="18"/>
        <v>0</v>
      </c>
      <c r="AI24" s="2">
        <f t="shared" si="19"/>
        <v>0</v>
      </c>
      <c r="AJ24" s="1">
        <f t="shared" si="20"/>
        <v>0</v>
      </c>
      <c r="AK24" s="2">
        <f t="shared" si="21"/>
        <v>0</v>
      </c>
      <c r="AL24" s="1">
        <f t="shared" si="22"/>
        <v>0</v>
      </c>
      <c r="AM24" s="2">
        <f t="shared" si="23"/>
        <v>0</v>
      </c>
      <c r="AN24">
        <f t="shared" si="24"/>
        <v>0</v>
      </c>
      <c r="AR24">
        <v>23</v>
      </c>
      <c r="AS24" t="s">
        <v>61</v>
      </c>
      <c r="AT24">
        <v>93</v>
      </c>
      <c r="AU24">
        <v>4</v>
      </c>
    </row>
    <row r="25" spans="1:47" ht="15">
      <c r="A25" t="s">
        <v>22</v>
      </c>
      <c r="B25">
        <v>30714756</v>
      </c>
      <c r="C25" s="6">
        <v>0.04305555555555556</v>
      </c>
      <c r="D25" s="6">
        <v>0.12569444444444444</v>
      </c>
      <c r="E25" s="6">
        <v>0.12569444444444444</v>
      </c>
      <c r="F25" s="6">
        <v>0.08402777777777777</v>
      </c>
      <c r="G25" s="6">
        <v>0.0020833333333333333</v>
      </c>
      <c r="H25" s="6">
        <v>0.08333333333333333</v>
      </c>
      <c r="I25" s="6">
        <v>0.043750000000000004</v>
      </c>
      <c r="J25" s="6">
        <v>0.04305555555555556</v>
      </c>
      <c r="M25" s="1">
        <f t="shared" si="0"/>
        <v>1</v>
      </c>
      <c r="N25" s="1">
        <f t="shared" si="1"/>
        <v>2</v>
      </c>
      <c r="O25" s="2">
        <f t="shared" si="2"/>
        <v>3</v>
      </c>
      <c r="P25" s="2">
        <f t="shared" si="3"/>
        <v>1</v>
      </c>
      <c r="Q25" s="1">
        <f t="shared" si="4"/>
        <v>3</v>
      </c>
      <c r="R25" s="1">
        <f t="shared" si="5"/>
        <v>1</v>
      </c>
      <c r="S25" s="2">
        <f t="shared" si="6"/>
        <v>2</v>
      </c>
      <c r="T25" s="2">
        <f t="shared" si="7"/>
        <v>1</v>
      </c>
      <c r="U25" s="1">
        <f t="shared" si="8"/>
        <v>0</v>
      </c>
      <c r="V25" s="1">
        <f t="shared" si="9"/>
        <v>3</v>
      </c>
      <c r="W25" s="2">
        <f t="shared" si="10"/>
        <v>2</v>
      </c>
      <c r="X25" s="2">
        <f t="shared" si="11"/>
        <v>0</v>
      </c>
      <c r="Y25" s="1">
        <f t="shared" si="12"/>
        <v>1</v>
      </c>
      <c r="Z25" s="1">
        <f t="shared" si="13"/>
        <v>3</v>
      </c>
      <c r="AA25" s="2">
        <f t="shared" si="14"/>
        <v>1</v>
      </c>
      <c r="AB25" s="2">
        <f t="shared" si="15"/>
        <v>2</v>
      </c>
      <c r="AF25" s="1">
        <f t="shared" si="16"/>
        <v>3</v>
      </c>
      <c r="AG25" s="2">
        <f t="shared" si="17"/>
        <v>0</v>
      </c>
      <c r="AH25" s="1">
        <f t="shared" si="18"/>
        <v>0</v>
      </c>
      <c r="AI25" s="2">
        <f t="shared" si="19"/>
        <v>4</v>
      </c>
      <c r="AJ25" s="1">
        <f t="shared" si="20"/>
        <v>0</v>
      </c>
      <c r="AK25" s="2">
        <f t="shared" si="21"/>
        <v>0</v>
      </c>
      <c r="AL25" s="1">
        <f t="shared" si="22"/>
        <v>0</v>
      </c>
      <c r="AM25" s="2">
        <f t="shared" si="23"/>
        <v>0</v>
      </c>
      <c r="AN25">
        <f t="shared" si="24"/>
        <v>7</v>
      </c>
      <c r="AR25">
        <v>24</v>
      </c>
      <c r="AS25" s="27" t="s">
        <v>78</v>
      </c>
      <c r="AT25">
        <v>91</v>
      </c>
      <c r="AU25">
        <v>2</v>
      </c>
    </row>
    <row r="26" spans="1:47" ht="15">
      <c r="A26" t="s">
        <v>78</v>
      </c>
      <c r="B26">
        <v>30918263</v>
      </c>
      <c r="C26" s="6">
        <v>0</v>
      </c>
      <c r="D26" s="6">
        <v>0.08333333333333333</v>
      </c>
      <c r="E26" s="6">
        <v>0.08333333333333333</v>
      </c>
      <c r="F26" s="6">
        <v>0.08402777777777777</v>
      </c>
      <c r="G26" s="6">
        <v>0.0006944444444444445</v>
      </c>
      <c r="H26" s="6">
        <v>0.125</v>
      </c>
      <c r="I26" s="6">
        <v>0</v>
      </c>
      <c r="J26" s="6">
        <v>0.08402777777777777</v>
      </c>
      <c r="M26" s="1">
        <f t="shared" si="0"/>
        <v>0</v>
      </c>
      <c r="N26" s="1">
        <f t="shared" si="1"/>
        <v>0</v>
      </c>
      <c r="O26" s="2">
        <f t="shared" si="2"/>
        <v>2</v>
      </c>
      <c r="P26" s="2">
        <f t="shared" si="3"/>
        <v>0</v>
      </c>
      <c r="Q26" s="1">
        <f t="shared" si="4"/>
        <v>2</v>
      </c>
      <c r="R26" s="1">
        <f t="shared" si="5"/>
        <v>0</v>
      </c>
      <c r="S26" s="2">
        <f t="shared" si="6"/>
        <v>2</v>
      </c>
      <c r="T26" s="2">
        <f t="shared" si="7"/>
        <v>1</v>
      </c>
      <c r="U26" s="1">
        <f t="shared" si="8"/>
        <v>0</v>
      </c>
      <c r="V26" s="1">
        <f t="shared" si="9"/>
        <v>1</v>
      </c>
      <c r="W26" s="2">
        <f t="shared" si="10"/>
        <v>3</v>
      </c>
      <c r="X26" s="2">
        <f t="shared" si="11"/>
        <v>0</v>
      </c>
      <c r="Y26" s="1">
        <f t="shared" si="12"/>
        <v>0</v>
      </c>
      <c r="Z26" s="1">
        <f t="shared" si="13"/>
        <v>0</v>
      </c>
      <c r="AA26" s="2">
        <f t="shared" si="14"/>
        <v>2</v>
      </c>
      <c r="AB26" s="2">
        <f t="shared" si="15"/>
        <v>1</v>
      </c>
      <c r="AF26" s="1">
        <f t="shared" si="16"/>
        <v>0</v>
      </c>
      <c r="AG26" s="2">
        <f t="shared" si="17"/>
        <v>0</v>
      </c>
      <c r="AH26" s="1">
        <f t="shared" si="18"/>
        <v>0</v>
      </c>
      <c r="AI26" s="2">
        <f t="shared" si="19"/>
        <v>4</v>
      </c>
      <c r="AJ26" s="1">
        <f t="shared" si="20"/>
        <v>0</v>
      </c>
      <c r="AK26" s="2">
        <f t="shared" si="21"/>
        <v>0</v>
      </c>
      <c r="AL26" s="1">
        <f t="shared" si="22"/>
        <v>0</v>
      </c>
      <c r="AM26" s="2">
        <f t="shared" si="23"/>
        <v>0</v>
      </c>
      <c r="AN26">
        <f t="shared" si="24"/>
        <v>4</v>
      </c>
      <c r="AR26">
        <v>25</v>
      </c>
      <c r="AS26" t="s">
        <v>22</v>
      </c>
      <c r="AT26">
        <v>91</v>
      </c>
      <c r="AU26">
        <v>3</v>
      </c>
    </row>
    <row r="27" spans="1:47" ht="15">
      <c r="A27" t="s">
        <v>62</v>
      </c>
      <c r="B27">
        <v>31017874</v>
      </c>
      <c r="C27" s="6">
        <v>0.0006944444444444445</v>
      </c>
      <c r="D27" s="6">
        <v>0.08333333333333333</v>
      </c>
      <c r="E27" s="6">
        <v>0.08402777777777777</v>
      </c>
      <c r="F27" s="6">
        <v>0.12569444444444444</v>
      </c>
      <c r="G27" s="6">
        <v>0.042361111111111106</v>
      </c>
      <c r="H27" s="6">
        <v>0.041666666666666664</v>
      </c>
      <c r="I27" s="6">
        <v>0.042361111111111106</v>
      </c>
      <c r="J27" s="6">
        <v>0</v>
      </c>
      <c r="M27" s="1">
        <f t="shared" si="0"/>
        <v>0</v>
      </c>
      <c r="N27" s="1">
        <f t="shared" si="1"/>
        <v>1</v>
      </c>
      <c r="O27" s="2">
        <f t="shared" si="2"/>
        <v>2</v>
      </c>
      <c r="P27" s="2">
        <f t="shared" si="3"/>
        <v>0</v>
      </c>
      <c r="Q27" s="1">
        <f t="shared" si="4"/>
        <v>2</v>
      </c>
      <c r="R27" s="1">
        <f t="shared" si="5"/>
        <v>1</v>
      </c>
      <c r="S27" s="2">
        <f t="shared" si="6"/>
        <v>3</v>
      </c>
      <c r="T27" s="2">
        <f t="shared" si="7"/>
        <v>1</v>
      </c>
      <c r="U27" s="1">
        <f t="shared" si="8"/>
        <v>1</v>
      </c>
      <c r="V27" s="1">
        <f t="shared" si="9"/>
        <v>1</v>
      </c>
      <c r="W27" s="2">
        <f t="shared" si="10"/>
        <v>1</v>
      </c>
      <c r="X27" s="2">
        <f t="shared" si="11"/>
        <v>0</v>
      </c>
      <c r="Y27" s="1">
        <f t="shared" si="12"/>
        <v>1</v>
      </c>
      <c r="Z27" s="1">
        <f t="shared" si="13"/>
        <v>1</v>
      </c>
      <c r="AA27" s="2">
        <f t="shared" si="14"/>
        <v>0</v>
      </c>
      <c r="AB27" s="2">
        <f t="shared" si="15"/>
        <v>0</v>
      </c>
      <c r="AF27" s="1">
        <f t="shared" si="16"/>
        <v>3</v>
      </c>
      <c r="AG27" s="2">
        <f t="shared" si="17"/>
        <v>0</v>
      </c>
      <c r="AH27" s="1">
        <f t="shared" si="18"/>
        <v>0</v>
      </c>
      <c r="AI27" s="2">
        <f t="shared" si="19"/>
        <v>3</v>
      </c>
      <c r="AJ27" s="1">
        <f t="shared" si="20"/>
        <v>4</v>
      </c>
      <c r="AK27" s="2">
        <f t="shared" si="21"/>
        <v>0</v>
      </c>
      <c r="AL27" s="1">
        <f t="shared" si="22"/>
        <v>0</v>
      </c>
      <c r="AM27" s="2">
        <f t="shared" si="23"/>
        <v>4</v>
      </c>
      <c r="AN27">
        <f t="shared" si="24"/>
        <v>14</v>
      </c>
      <c r="AR27">
        <v>26</v>
      </c>
      <c r="AS27" t="s">
        <v>62</v>
      </c>
      <c r="AT27">
        <v>90</v>
      </c>
      <c r="AU27">
        <v>4</v>
      </c>
    </row>
    <row r="28" spans="1:47" ht="15">
      <c r="A28" t="s">
        <v>72</v>
      </c>
      <c r="B28">
        <v>30954225</v>
      </c>
      <c r="C28" s="6">
        <v>0.001388888888888889</v>
      </c>
      <c r="D28" s="6">
        <v>0.125</v>
      </c>
      <c r="E28" s="6">
        <v>0.12569444444444444</v>
      </c>
      <c r="F28" s="6">
        <v>0.04305555555555556</v>
      </c>
      <c r="G28" s="6">
        <v>0.043750000000000004</v>
      </c>
      <c r="H28" s="6">
        <v>0.08333333333333333</v>
      </c>
      <c r="I28" s="6">
        <v>0.08472222222222221</v>
      </c>
      <c r="J28" s="6">
        <v>0.08402777777777777</v>
      </c>
      <c r="M28" s="1">
        <f t="shared" si="0"/>
        <v>0</v>
      </c>
      <c r="N28" s="1">
        <f t="shared" si="1"/>
        <v>2</v>
      </c>
      <c r="O28" s="2">
        <f t="shared" si="2"/>
        <v>3</v>
      </c>
      <c r="P28" s="2">
        <f t="shared" si="3"/>
        <v>0</v>
      </c>
      <c r="Q28" s="1">
        <f t="shared" si="4"/>
        <v>3</v>
      </c>
      <c r="R28" s="1">
        <f t="shared" si="5"/>
        <v>1</v>
      </c>
      <c r="S28" s="2">
        <f t="shared" si="6"/>
        <v>1</v>
      </c>
      <c r="T28" s="2">
        <f t="shared" si="7"/>
        <v>2</v>
      </c>
      <c r="U28" s="1">
        <f t="shared" si="8"/>
        <v>1</v>
      </c>
      <c r="V28" s="1">
        <f t="shared" si="9"/>
        <v>3</v>
      </c>
      <c r="W28" s="2">
        <f t="shared" si="10"/>
        <v>2</v>
      </c>
      <c r="X28" s="2">
        <f t="shared" si="11"/>
        <v>0</v>
      </c>
      <c r="Y28" s="1">
        <f t="shared" si="12"/>
        <v>2</v>
      </c>
      <c r="Z28" s="1">
        <f t="shared" si="13"/>
        <v>2</v>
      </c>
      <c r="AA28" s="2">
        <f t="shared" si="14"/>
        <v>2</v>
      </c>
      <c r="AB28" s="2">
        <f t="shared" si="15"/>
        <v>1</v>
      </c>
      <c r="AF28" s="1">
        <f t="shared" si="16"/>
        <v>3</v>
      </c>
      <c r="AG28" s="2">
        <f t="shared" si="17"/>
        <v>0</v>
      </c>
      <c r="AH28" s="1">
        <f t="shared" si="18"/>
        <v>0</v>
      </c>
      <c r="AI28" s="2">
        <f t="shared" si="19"/>
        <v>0</v>
      </c>
      <c r="AJ28" s="1">
        <f t="shared" si="20"/>
        <v>0</v>
      </c>
      <c r="AK28" s="2">
        <f t="shared" si="21"/>
        <v>0</v>
      </c>
      <c r="AL28" s="1">
        <f t="shared" si="22"/>
        <v>0</v>
      </c>
      <c r="AM28" s="2">
        <f t="shared" si="23"/>
        <v>0</v>
      </c>
      <c r="AN28">
        <f t="shared" si="24"/>
        <v>3</v>
      </c>
      <c r="AR28">
        <v>27</v>
      </c>
      <c r="AS28" t="s">
        <v>72</v>
      </c>
      <c r="AT28">
        <v>89</v>
      </c>
      <c r="AU28">
        <v>3</v>
      </c>
    </row>
    <row r="29" spans="1:47" ht="15">
      <c r="A29" t="s">
        <v>68</v>
      </c>
      <c r="B29">
        <v>30918693</v>
      </c>
      <c r="D29" s="6">
        <v>0.08333333333333333</v>
      </c>
      <c r="E29" s="6">
        <v>0.08333333333333333</v>
      </c>
      <c r="F29" s="6">
        <v>0.08402777777777777</v>
      </c>
      <c r="G29" s="6">
        <v>0.001388888888888889</v>
      </c>
      <c r="H29" s="6">
        <v>0.08333333333333333</v>
      </c>
      <c r="I29" s="6">
        <v>0.08541666666666665</v>
      </c>
      <c r="J29" s="6">
        <v>0.08402777777777777</v>
      </c>
      <c r="M29" s="1">
        <f t="shared" si="0"/>
      </c>
      <c r="N29" s="1">
        <f t="shared" si="1"/>
      </c>
      <c r="O29" s="2">
        <f t="shared" si="2"/>
        <v>2</v>
      </c>
      <c r="P29" s="2">
        <f t="shared" si="3"/>
        <v>0</v>
      </c>
      <c r="Q29" s="1">
        <f t="shared" si="4"/>
        <v>2</v>
      </c>
      <c r="R29" s="1">
        <f t="shared" si="5"/>
        <v>0</v>
      </c>
      <c r="S29" s="2">
        <f t="shared" si="6"/>
        <v>2</v>
      </c>
      <c r="T29" s="2">
        <f t="shared" si="7"/>
        <v>1</v>
      </c>
      <c r="U29" s="1">
        <f t="shared" si="8"/>
        <v>0</v>
      </c>
      <c r="V29" s="1">
        <f t="shared" si="9"/>
        <v>2</v>
      </c>
      <c r="W29" s="2">
        <f t="shared" si="10"/>
        <v>2</v>
      </c>
      <c r="X29" s="2">
        <f t="shared" si="11"/>
        <v>0</v>
      </c>
      <c r="Y29" s="1">
        <f t="shared" si="12"/>
        <v>2</v>
      </c>
      <c r="Z29" s="1">
        <f t="shared" si="13"/>
        <v>3</v>
      </c>
      <c r="AA29" s="2">
        <f t="shared" si="14"/>
        <v>2</v>
      </c>
      <c r="AB29" s="2">
        <f t="shared" si="15"/>
        <v>1</v>
      </c>
      <c r="AF29" s="1">
        <f t="shared" si="16"/>
        <v>0</v>
      </c>
      <c r="AG29" s="2">
        <f t="shared" si="17"/>
        <v>0</v>
      </c>
      <c r="AH29" s="1">
        <f t="shared" si="18"/>
        <v>0</v>
      </c>
      <c r="AI29" s="2">
        <f t="shared" si="19"/>
        <v>4</v>
      </c>
      <c r="AJ29" s="1">
        <f t="shared" si="20"/>
        <v>0</v>
      </c>
      <c r="AK29" s="2">
        <f t="shared" si="21"/>
        <v>0</v>
      </c>
      <c r="AL29" s="1">
        <f t="shared" si="22"/>
        <v>0</v>
      </c>
      <c r="AM29" s="2">
        <f t="shared" si="23"/>
        <v>0</v>
      </c>
      <c r="AN29">
        <f t="shared" si="24"/>
        <v>4</v>
      </c>
      <c r="AR29">
        <v>28</v>
      </c>
      <c r="AS29" t="s">
        <v>68</v>
      </c>
      <c r="AT29">
        <v>88</v>
      </c>
      <c r="AU29">
        <v>2</v>
      </c>
    </row>
    <row r="30" spans="1:47" ht="15">
      <c r="A30" t="s">
        <v>66</v>
      </c>
      <c r="B30">
        <v>30771288</v>
      </c>
      <c r="C30" s="6">
        <v>0.04305555555555556</v>
      </c>
      <c r="D30" s="6">
        <v>0.12569444444444444</v>
      </c>
      <c r="E30" s="6">
        <v>0.12569444444444444</v>
      </c>
      <c r="F30" s="6">
        <v>0.12569444444444444</v>
      </c>
      <c r="G30" s="6">
        <v>0.043750000000000004</v>
      </c>
      <c r="H30" s="6">
        <v>0.12569444444444444</v>
      </c>
      <c r="I30" s="6">
        <v>0.04305555555555556</v>
      </c>
      <c r="J30" s="6">
        <v>0.08402777777777777</v>
      </c>
      <c r="M30" s="1">
        <f t="shared" si="0"/>
        <v>1</v>
      </c>
      <c r="N30" s="1">
        <f t="shared" si="1"/>
        <v>2</v>
      </c>
      <c r="O30" s="2">
        <f t="shared" si="2"/>
        <v>3</v>
      </c>
      <c r="P30" s="2">
        <f t="shared" si="3"/>
        <v>1</v>
      </c>
      <c r="Q30" s="1">
        <f t="shared" si="4"/>
        <v>3</v>
      </c>
      <c r="R30" s="1">
        <f t="shared" si="5"/>
        <v>1</v>
      </c>
      <c r="S30" s="2">
        <f t="shared" si="6"/>
        <v>3</v>
      </c>
      <c r="T30" s="2">
        <f t="shared" si="7"/>
        <v>1</v>
      </c>
      <c r="U30" s="1">
        <f t="shared" si="8"/>
        <v>1</v>
      </c>
      <c r="V30" s="1">
        <f t="shared" si="9"/>
        <v>3</v>
      </c>
      <c r="W30" s="2">
        <f t="shared" si="10"/>
        <v>3</v>
      </c>
      <c r="X30" s="2">
        <f t="shared" si="11"/>
        <v>1</v>
      </c>
      <c r="Y30" s="1">
        <f t="shared" si="12"/>
        <v>1</v>
      </c>
      <c r="Z30" s="1">
        <f t="shared" si="13"/>
        <v>2</v>
      </c>
      <c r="AA30" s="2">
        <f t="shared" si="14"/>
        <v>2</v>
      </c>
      <c r="AB30" s="2">
        <f t="shared" si="15"/>
        <v>1</v>
      </c>
      <c r="AF30" s="1">
        <f t="shared" si="16"/>
        <v>3</v>
      </c>
      <c r="AG30" s="2">
        <f t="shared" si="17"/>
        <v>0</v>
      </c>
      <c r="AH30" s="1">
        <f t="shared" si="18"/>
        <v>0</v>
      </c>
      <c r="AI30" s="2">
        <f t="shared" si="19"/>
        <v>3</v>
      </c>
      <c r="AJ30" s="1">
        <f t="shared" si="20"/>
        <v>0</v>
      </c>
      <c r="AK30" s="2">
        <f t="shared" si="21"/>
        <v>0</v>
      </c>
      <c r="AL30" s="1">
        <f t="shared" si="22"/>
        <v>0</v>
      </c>
      <c r="AM30" s="2">
        <f t="shared" si="23"/>
        <v>0</v>
      </c>
      <c r="AN30">
        <f t="shared" si="24"/>
        <v>6</v>
      </c>
      <c r="AR30">
        <v>29</v>
      </c>
      <c r="AS30" t="s">
        <v>66</v>
      </c>
      <c r="AT30">
        <v>87</v>
      </c>
      <c r="AU30">
        <v>2</v>
      </c>
    </row>
    <row r="31" spans="1:47" ht="15">
      <c r="A31" t="s">
        <v>80</v>
      </c>
      <c r="B31">
        <v>30917323</v>
      </c>
      <c r="C31" s="6">
        <v>0.0006944444444444445</v>
      </c>
      <c r="D31" s="6">
        <v>0.125</v>
      </c>
      <c r="E31" s="6">
        <v>0.08402777777777777</v>
      </c>
      <c r="F31" s="6">
        <v>0.08472222222222221</v>
      </c>
      <c r="G31" s="6">
        <v>0.04305555555555556</v>
      </c>
      <c r="H31" s="6">
        <v>0.08333333333333333</v>
      </c>
      <c r="I31" s="6">
        <v>0.042361111111111106</v>
      </c>
      <c r="J31" s="6">
        <v>0.08472222222222221</v>
      </c>
      <c r="M31" s="1">
        <f t="shared" si="0"/>
        <v>0</v>
      </c>
      <c r="N31" s="1">
        <f t="shared" si="1"/>
        <v>1</v>
      </c>
      <c r="O31" s="2">
        <f t="shared" si="2"/>
        <v>3</v>
      </c>
      <c r="P31" s="2">
        <f t="shared" si="3"/>
        <v>0</v>
      </c>
      <c r="Q31" s="1">
        <f t="shared" si="4"/>
        <v>2</v>
      </c>
      <c r="R31" s="1">
        <f t="shared" si="5"/>
        <v>1</v>
      </c>
      <c r="S31" s="2">
        <f t="shared" si="6"/>
        <v>2</v>
      </c>
      <c r="T31" s="2">
        <f t="shared" si="7"/>
        <v>2</v>
      </c>
      <c r="U31" s="1">
        <f t="shared" si="8"/>
        <v>1</v>
      </c>
      <c r="V31" s="1">
        <f t="shared" si="9"/>
        <v>2</v>
      </c>
      <c r="W31" s="2">
        <f t="shared" si="10"/>
        <v>2</v>
      </c>
      <c r="X31" s="2">
        <f t="shared" si="11"/>
        <v>0</v>
      </c>
      <c r="Y31" s="1">
        <f t="shared" si="12"/>
        <v>1</v>
      </c>
      <c r="Z31" s="1">
        <f t="shared" si="13"/>
        <v>1</v>
      </c>
      <c r="AA31" s="2">
        <f t="shared" si="14"/>
        <v>2</v>
      </c>
      <c r="AB31" s="2">
        <f t="shared" si="15"/>
        <v>2</v>
      </c>
      <c r="AF31" s="1">
        <f t="shared" si="16"/>
        <v>3</v>
      </c>
      <c r="AG31" s="2">
        <f t="shared" si="17"/>
        <v>0</v>
      </c>
      <c r="AH31" s="1">
        <f t="shared" si="18"/>
        <v>0</v>
      </c>
      <c r="AI31" s="2">
        <f t="shared" si="19"/>
        <v>0</v>
      </c>
      <c r="AJ31" s="1">
        <f t="shared" si="20"/>
        <v>0</v>
      </c>
      <c r="AK31" s="2">
        <f t="shared" si="21"/>
        <v>0</v>
      </c>
      <c r="AL31" s="1">
        <f t="shared" si="22"/>
        <v>0</v>
      </c>
      <c r="AM31" s="2">
        <f t="shared" si="23"/>
        <v>4</v>
      </c>
      <c r="AN31">
        <f t="shared" si="24"/>
        <v>7</v>
      </c>
      <c r="AR31">
        <v>30</v>
      </c>
      <c r="AS31" t="s">
        <v>80</v>
      </c>
      <c r="AT31">
        <v>85</v>
      </c>
      <c r="AU31">
        <v>3</v>
      </c>
    </row>
    <row r="32" spans="1:48" ht="15">
      <c r="A32" t="s">
        <v>76</v>
      </c>
      <c r="B32">
        <v>30924551</v>
      </c>
      <c r="C32" s="6">
        <v>0.08402777777777777</v>
      </c>
      <c r="D32" s="6">
        <v>0.042361111111111106</v>
      </c>
      <c r="E32" s="6">
        <v>0.042361111111111106</v>
      </c>
      <c r="F32" s="6">
        <v>0.043750000000000004</v>
      </c>
      <c r="G32" s="6">
        <v>0.0020833333333333333</v>
      </c>
      <c r="H32" s="6">
        <v>0.041666666666666664</v>
      </c>
      <c r="I32" s="6">
        <v>0.08472222222222221</v>
      </c>
      <c r="J32" s="6">
        <v>0</v>
      </c>
      <c r="M32" s="1">
        <f t="shared" si="0"/>
        <v>2</v>
      </c>
      <c r="N32" s="1">
        <f t="shared" si="1"/>
        <v>1</v>
      </c>
      <c r="O32" s="2">
        <f t="shared" si="2"/>
        <v>1</v>
      </c>
      <c r="P32" s="2">
        <f t="shared" si="3"/>
        <v>1</v>
      </c>
      <c r="Q32" s="1">
        <f t="shared" si="4"/>
        <v>1</v>
      </c>
      <c r="R32" s="1">
        <f t="shared" si="5"/>
        <v>1</v>
      </c>
      <c r="S32" s="2">
        <f t="shared" si="6"/>
        <v>1</v>
      </c>
      <c r="T32" s="2">
        <f t="shared" si="7"/>
        <v>3</v>
      </c>
      <c r="U32" s="1">
        <f t="shared" si="8"/>
        <v>0</v>
      </c>
      <c r="V32" s="1">
        <f t="shared" si="9"/>
        <v>3</v>
      </c>
      <c r="W32" s="2">
        <f t="shared" si="10"/>
        <v>1</v>
      </c>
      <c r="X32" s="2">
        <f t="shared" si="11"/>
        <v>0</v>
      </c>
      <c r="Y32" s="1">
        <f t="shared" si="12"/>
        <v>2</v>
      </c>
      <c r="Z32" s="1">
        <f t="shared" si="13"/>
        <v>2</v>
      </c>
      <c r="AA32" s="2">
        <f t="shared" si="14"/>
        <v>0</v>
      </c>
      <c r="AB32" s="2">
        <f t="shared" si="15"/>
        <v>0</v>
      </c>
      <c r="AF32" s="1">
        <f t="shared" si="16"/>
        <v>0</v>
      </c>
      <c r="AG32" s="2">
        <f t="shared" si="17"/>
        <v>4</v>
      </c>
      <c r="AH32" s="1">
        <f t="shared" si="18"/>
        <v>0</v>
      </c>
      <c r="AI32" s="2">
        <f t="shared" si="19"/>
        <v>0</v>
      </c>
      <c r="AJ32" s="1">
        <f t="shared" si="20"/>
        <v>0</v>
      </c>
      <c r="AK32" s="2">
        <f t="shared" si="21"/>
        <v>0</v>
      </c>
      <c r="AL32" s="1">
        <f t="shared" si="22"/>
        <v>0</v>
      </c>
      <c r="AM32" s="2">
        <f t="shared" si="23"/>
        <v>4</v>
      </c>
      <c r="AN32">
        <f t="shared" si="24"/>
        <v>8</v>
      </c>
      <c r="AR32">
        <v>31</v>
      </c>
      <c r="AS32" t="s">
        <v>76</v>
      </c>
      <c r="AT32">
        <v>79</v>
      </c>
      <c r="AU32">
        <v>4</v>
      </c>
      <c r="AV32">
        <v>23</v>
      </c>
    </row>
    <row r="33" spans="1:48" ht="15">
      <c r="A33" t="s">
        <v>63</v>
      </c>
      <c r="B33">
        <v>30943878</v>
      </c>
      <c r="C33" s="6">
        <v>0.042361111111111106</v>
      </c>
      <c r="D33" s="6">
        <v>0.08402777777777777</v>
      </c>
      <c r="E33" s="6">
        <v>0.12569444444444444</v>
      </c>
      <c r="F33" s="6">
        <v>0.08472222222222221</v>
      </c>
      <c r="G33" s="6">
        <v>0.04305555555555556</v>
      </c>
      <c r="H33" s="6">
        <v>0.08333333333333333</v>
      </c>
      <c r="I33" s="6">
        <v>0.042361111111111106</v>
      </c>
      <c r="J33" s="6">
        <v>0.041666666666666664</v>
      </c>
      <c r="M33" s="1">
        <f t="shared" si="0"/>
        <v>1</v>
      </c>
      <c r="N33" s="1">
        <f t="shared" si="1"/>
        <v>1</v>
      </c>
      <c r="O33" s="2">
        <f t="shared" si="2"/>
        <v>2</v>
      </c>
      <c r="P33" s="2">
        <f t="shared" si="3"/>
        <v>1</v>
      </c>
      <c r="Q33" s="1">
        <f t="shared" si="4"/>
        <v>3</v>
      </c>
      <c r="R33" s="1">
        <f t="shared" si="5"/>
        <v>1</v>
      </c>
      <c r="S33" s="2">
        <f t="shared" si="6"/>
        <v>2</v>
      </c>
      <c r="T33" s="2">
        <f t="shared" si="7"/>
        <v>2</v>
      </c>
      <c r="U33" s="1">
        <f t="shared" si="8"/>
        <v>1</v>
      </c>
      <c r="V33" s="1">
        <f t="shared" si="9"/>
        <v>2</v>
      </c>
      <c r="W33" s="2">
        <f t="shared" si="10"/>
        <v>2</v>
      </c>
      <c r="X33" s="2">
        <f t="shared" si="11"/>
        <v>0</v>
      </c>
      <c r="Y33" s="1">
        <f t="shared" si="12"/>
        <v>1</v>
      </c>
      <c r="Z33" s="1">
        <f t="shared" si="13"/>
        <v>1</v>
      </c>
      <c r="AA33" s="2">
        <f t="shared" si="14"/>
        <v>1</v>
      </c>
      <c r="AB33" s="2">
        <f t="shared" si="15"/>
        <v>0</v>
      </c>
      <c r="AF33" s="1">
        <f t="shared" si="16"/>
        <v>0</v>
      </c>
      <c r="AG33" s="2">
        <f t="shared" si="17"/>
        <v>0</v>
      </c>
      <c r="AH33" s="1">
        <f t="shared" si="18"/>
        <v>0</v>
      </c>
      <c r="AI33" s="2">
        <f t="shared" si="19"/>
        <v>0</v>
      </c>
      <c r="AJ33" s="1">
        <f t="shared" si="20"/>
        <v>0</v>
      </c>
      <c r="AK33" s="2">
        <f t="shared" si="21"/>
        <v>0</v>
      </c>
      <c r="AL33" s="1">
        <f t="shared" si="22"/>
        <v>0</v>
      </c>
      <c r="AM33" s="2">
        <f t="shared" si="23"/>
        <v>0</v>
      </c>
      <c r="AN33">
        <f t="shared" si="24"/>
        <v>0</v>
      </c>
      <c r="AR33">
        <v>32</v>
      </c>
      <c r="AS33" t="s">
        <v>63</v>
      </c>
      <c r="AT33">
        <v>79</v>
      </c>
      <c r="AU33">
        <v>4</v>
      </c>
      <c r="AV33">
        <v>21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zoomScalePageLayoutView="0" workbookViewId="0" topLeftCell="A1">
      <selection activeCell="A1" sqref="A1"/>
    </sheetView>
  </sheetViews>
  <sheetFormatPr defaultColWidth="2.140625" defaultRowHeight="15"/>
  <cols>
    <col min="1" max="9" width="11.421875" style="0" customWidth="1"/>
    <col min="10" max="12" width="2.140625" style="0" customWidth="1"/>
    <col min="13" max="20" width="2.00390625" style="0" bestFit="1" customWidth="1"/>
    <col min="21" max="24" width="1.8515625" style="0" bestFit="1" customWidth="1"/>
    <col min="25" max="31" width="2.140625" style="0" customWidth="1"/>
    <col min="32" max="39" width="2.00390625" style="0" bestFit="1" customWidth="1"/>
    <col min="40" max="40" width="3.00390625" style="0" bestFit="1" customWidth="1"/>
    <col min="41" max="41" width="2.140625" style="0" customWidth="1"/>
    <col min="42" max="42" width="3.28125" style="0" bestFit="1" customWidth="1"/>
    <col min="43" max="43" width="2.140625" style="0" customWidth="1"/>
    <col min="44" max="44" width="5.00390625" style="0" bestFit="1" customWidth="1"/>
  </cols>
  <sheetData>
    <row r="1" spans="1:44" ht="15">
      <c r="A1" t="s">
        <v>13</v>
      </c>
      <c r="B1" t="s">
        <v>14</v>
      </c>
      <c r="C1" t="s">
        <v>365</v>
      </c>
      <c r="D1" t="s">
        <v>366</v>
      </c>
      <c r="E1" t="s">
        <v>367</v>
      </c>
      <c r="F1" t="s">
        <v>368</v>
      </c>
      <c r="G1" t="s">
        <v>369</v>
      </c>
      <c r="H1" t="s">
        <v>370</v>
      </c>
      <c r="I1" t="s">
        <v>371</v>
      </c>
      <c r="M1" s="1">
        <v>1</v>
      </c>
      <c r="N1" s="1">
        <v>1</v>
      </c>
      <c r="O1" s="2">
        <v>1</v>
      </c>
      <c r="P1" s="2">
        <v>2</v>
      </c>
      <c r="Q1" s="1">
        <v>1</v>
      </c>
      <c r="R1" s="1">
        <v>2</v>
      </c>
      <c r="S1" s="2">
        <v>0</v>
      </c>
      <c r="T1" s="2">
        <v>4</v>
      </c>
      <c r="U1" s="1">
        <v>1</v>
      </c>
      <c r="V1" s="1">
        <v>1</v>
      </c>
      <c r="W1" s="2">
        <v>1</v>
      </c>
      <c r="X1" s="2">
        <v>1</v>
      </c>
      <c r="Y1" s="1">
        <v>1</v>
      </c>
      <c r="Z1" s="1">
        <v>1</v>
      </c>
      <c r="AA1" s="2"/>
      <c r="AB1" s="2"/>
      <c r="AP1" t="s">
        <v>231</v>
      </c>
      <c r="AR1" t="s">
        <v>363</v>
      </c>
    </row>
    <row r="2" spans="1:44" ht="15">
      <c r="A2" t="s">
        <v>83</v>
      </c>
      <c r="B2">
        <v>31038339</v>
      </c>
      <c r="C2" s="6">
        <v>0.043750000000000004</v>
      </c>
      <c r="D2" s="6">
        <v>0.042361111111111106</v>
      </c>
      <c r="E2" s="6">
        <v>0.08541666666666665</v>
      </c>
      <c r="F2" s="6">
        <v>0.001388888888888889</v>
      </c>
      <c r="G2" s="6">
        <v>0.12569444444444444</v>
      </c>
      <c r="H2" s="6">
        <v>0.042361111111111106</v>
      </c>
      <c r="I2" s="6">
        <v>0.042361111111111106</v>
      </c>
      <c r="M2" s="1">
        <f>_xlfn.IFERROR(IF(C2="","",HOUR(C2)),"")</f>
        <v>1</v>
      </c>
      <c r="N2" s="1">
        <f>_xlfn.IFERROR(IF(C2="","",MINUTE(C2)),"")</f>
        <v>3</v>
      </c>
      <c r="O2" s="2">
        <f>_xlfn.IFERROR(IF(D2="","",HOUR(D2)),"")</f>
        <v>1</v>
      </c>
      <c r="P2" s="2">
        <f>_xlfn.IFERROR(IF(D2="","",MINUTE(D2)),"")</f>
        <v>1</v>
      </c>
      <c r="Q2" s="1">
        <f>_xlfn.IFERROR(IF(E2="","",HOUR(E2)),"")</f>
        <v>2</v>
      </c>
      <c r="R2" s="1">
        <f>_xlfn.IFERROR(IF(E2="","",MINUTE(E2)),"")</f>
        <v>3</v>
      </c>
      <c r="S2" s="2">
        <f>_xlfn.IFERROR(IF(F2="","",HOUR(F2)),"")</f>
        <v>0</v>
      </c>
      <c r="T2" s="2">
        <f>_xlfn.IFERROR(IF(F2="","",MINUTE(F2)),"")</f>
        <v>2</v>
      </c>
      <c r="U2" s="1">
        <f>_xlfn.IFERROR(IF(G2="","",HOUR(G2)),"")</f>
        <v>3</v>
      </c>
      <c r="V2" s="1">
        <f>_xlfn.IFERROR(IF(G2="","",MINUTE(G2)),"")</f>
        <v>1</v>
      </c>
      <c r="W2" s="2">
        <f>_xlfn.IFERROR(IF(H2="","",HOUR(H2)),"")</f>
        <v>1</v>
      </c>
      <c r="X2" s="2">
        <f>_xlfn.IFERROR(IF(H2="","",MINUTE(H2)),"")</f>
        <v>1</v>
      </c>
      <c r="Y2" s="1">
        <f>_xlfn.IFERROR(IF(I2="","",HOUR(I2)),"")</f>
        <v>1</v>
      </c>
      <c r="Z2" s="1">
        <f>_xlfn.IFERROR(IF(I2="","",MINUTE(I2)),"")</f>
        <v>1</v>
      </c>
      <c r="AA2" s="2">
        <f>_xlfn.IFERROR(IF(J2="","",HOUR(J2)),"")</f>
      </c>
      <c r="AB2" s="2">
        <f>_xlfn.IFERROR(IF(J2="","",MINUTE(J2)),"")</f>
      </c>
      <c r="AF2" s="1">
        <f>IF(M$1="",0,IF(M2="",0,IF(AND(M$1=M2,N$1=N2),5,IF(M$1-N$1=M2-N2,4,IF(SIGN(M$1-N$1)=SIGN(M2-N2),3,0)))))</f>
        <v>0</v>
      </c>
      <c r="AG2" s="2">
        <f>IF(O$1="",0,IF(O2="",0,IF(AND(O$1=O2,P$1=P2),5,IF(O$1-P$1=O2-P2,4,IF(SIGN(O$1-P$1)=SIGN(O2-P2),3,0)))))</f>
        <v>0</v>
      </c>
      <c r="AH2" s="1">
        <f>IF(Q$1="",0,IF(Q2="",0,IF(AND(Q$1=Q2,R$1=R2),5,IF(Q$1-R$1=Q2-R2,4,IF(SIGN(Q$1-R$1)=SIGN(Q2-R2),3,0)))))</f>
        <v>4</v>
      </c>
      <c r="AI2" s="2">
        <f>IF(S$1="",0,IF(S2="",0,IF(AND(S$1=S2,T$1=T2),5,IF(S$1-T$1=S2-T2,4,IF(SIGN(S$1-T$1)=SIGN(S2-T2),3,0)))))</f>
        <v>3</v>
      </c>
      <c r="AJ2" s="1">
        <f>IF(U$1="",0,IF(U2="",0,IF(AND(U$1=U2,V$1=V2),5,IF(U$1-V$1=U2-V2,4,IF(SIGN(U$1-V$1)=SIGN(U2-V2),3,0)))))</f>
        <v>0</v>
      </c>
      <c r="AK2" s="2">
        <f>IF(W$1="",0,IF(W2="",0,IF(AND(W$1=W2,X$1=X2),5,IF(W$1-X$1=W2-X2,4,IF(SIGN(W$1-X$1)=SIGN(W2-X2),3,0)))))</f>
        <v>5</v>
      </c>
      <c r="AL2" s="1">
        <f>IF(Y$1="",0,IF(Y2="",0,IF(AND(Y$1=Y2,Z$1=Z2),5,IF(Y$1-Z$1=Y2-Z2,4,IF(SIGN(Y$1-Z$1)=SIGN(Y2-Z2),3,0)))))</f>
        <v>5</v>
      </c>
      <c r="AM2" s="2">
        <f>IF(AA$1="",0,IF(AA2="",0,IF(AND(AA$1=AA2,AB$1=AB2),5,IF(AA$1-AB$1=AA2-AB2,4,IF(SIGN(AA$1-AB$1)=SIGN(AA2-AB2),3,0)))))</f>
        <v>0</v>
      </c>
      <c r="AN2">
        <f>SUM(AF2:AM2)</f>
        <v>17</v>
      </c>
      <c r="AP2">
        <f>SUM(AF2:AI2)</f>
        <v>7</v>
      </c>
      <c r="AR2">
        <f>SUM(AJ2:AL2)</f>
        <v>10</v>
      </c>
    </row>
    <row r="3" spans="1:44" ht="15">
      <c r="A3" t="s">
        <v>65</v>
      </c>
      <c r="B3">
        <v>30988761</v>
      </c>
      <c r="C3" s="6">
        <v>0.04305555555555556</v>
      </c>
      <c r="D3" s="6">
        <v>0.042361111111111106</v>
      </c>
      <c r="E3" s="6">
        <v>0.04305555555555556</v>
      </c>
      <c r="F3" s="6">
        <v>0.04305555555555556</v>
      </c>
      <c r="G3" s="6">
        <v>0.041666666666666664</v>
      </c>
      <c r="H3" s="6">
        <v>0.042361111111111106</v>
      </c>
      <c r="I3" s="6">
        <v>0.08402777777777777</v>
      </c>
      <c r="M3" s="1">
        <f aca="true" t="shared" si="0" ref="M3:M33">_xlfn.IFERROR(IF(C3="","",HOUR(C3)),"")</f>
        <v>1</v>
      </c>
      <c r="N3" s="1">
        <f aca="true" t="shared" si="1" ref="N3:N33">_xlfn.IFERROR(IF(C3="","",MINUTE(C3)),"")</f>
        <v>2</v>
      </c>
      <c r="O3" s="2">
        <f aca="true" t="shared" si="2" ref="O3:O33">_xlfn.IFERROR(IF(D3="","",HOUR(D3)),"")</f>
        <v>1</v>
      </c>
      <c r="P3" s="2">
        <f aca="true" t="shared" si="3" ref="P3:P33">_xlfn.IFERROR(IF(D3="","",MINUTE(D3)),"")</f>
        <v>1</v>
      </c>
      <c r="Q3" s="1">
        <f aca="true" t="shared" si="4" ref="Q3:Q33">_xlfn.IFERROR(IF(E3="","",HOUR(E3)),"")</f>
        <v>1</v>
      </c>
      <c r="R3" s="1">
        <f aca="true" t="shared" si="5" ref="R3:R33">_xlfn.IFERROR(IF(E3="","",MINUTE(E3)),"")</f>
        <v>2</v>
      </c>
      <c r="S3" s="2">
        <f aca="true" t="shared" si="6" ref="S3:S33">_xlfn.IFERROR(IF(F3="","",HOUR(F3)),"")</f>
        <v>1</v>
      </c>
      <c r="T3" s="2">
        <f aca="true" t="shared" si="7" ref="T3:T33">_xlfn.IFERROR(IF(F3="","",MINUTE(F3)),"")</f>
        <v>2</v>
      </c>
      <c r="U3" s="1">
        <f aca="true" t="shared" si="8" ref="U3:U33">_xlfn.IFERROR(IF(G3="","",HOUR(G3)),"")</f>
        <v>1</v>
      </c>
      <c r="V3" s="1">
        <f aca="true" t="shared" si="9" ref="V3:V33">_xlfn.IFERROR(IF(G3="","",MINUTE(G3)),"")</f>
        <v>0</v>
      </c>
      <c r="W3" s="2">
        <f aca="true" t="shared" si="10" ref="W3:W33">_xlfn.IFERROR(IF(H3="","",HOUR(H3)),"")</f>
        <v>1</v>
      </c>
      <c r="X3" s="2">
        <f aca="true" t="shared" si="11" ref="X3:X33">_xlfn.IFERROR(IF(H3="","",MINUTE(H3)),"")</f>
        <v>1</v>
      </c>
      <c r="Y3" s="1">
        <f aca="true" t="shared" si="12" ref="Y3:Y33">_xlfn.IFERROR(IF(I3="","",HOUR(I3)),"")</f>
        <v>2</v>
      </c>
      <c r="Z3" s="1">
        <f aca="true" t="shared" si="13" ref="Z3:Z33">_xlfn.IFERROR(IF(I3="","",MINUTE(I3)),"")</f>
        <v>1</v>
      </c>
      <c r="AA3" s="2">
        <f aca="true" t="shared" si="14" ref="AA3:AA33">_xlfn.IFERROR(IF(J3="","",HOUR(J3)),"")</f>
      </c>
      <c r="AB3" s="2">
        <f aca="true" t="shared" si="15" ref="AB3:AB33">_xlfn.IFERROR(IF(J3="","",MINUTE(J3)),"")</f>
      </c>
      <c r="AF3" s="1">
        <f aca="true" t="shared" si="16" ref="AF3:AF33">IF(M$1="",0,IF(M3="",0,IF(AND(M$1=M3,N$1=N3),5,IF(M$1-N$1=M3-N3,4,IF(SIGN(M$1-N$1)=SIGN(M3-N3),3,0)))))</f>
        <v>0</v>
      </c>
      <c r="AG3" s="2">
        <f aca="true" t="shared" si="17" ref="AG3:AG33">IF(O$1="",0,IF(O3="",0,IF(AND(O$1=O3,P$1=P3),5,IF(O$1-P$1=O3-P3,4,IF(SIGN(O$1-P$1)=SIGN(O3-P3),3,0)))))</f>
        <v>0</v>
      </c>
      <c r="AH3" s="1">
        <f aca="true" t="shared" si="18" ref="AH3:AH33">IF(Q$1="",0,IF(Q3="",0,IF(AND(Q$1=Q3,R$1=R3),5,IF(Q$1-R$1=Q3-R3,4,IF(SIGN(Q$1-R$1)=SIGN(Q3-R3),3,0)))))</f>
        <v>5</v>
      </c>
      <c r="AI3" s="2">
        <f aca="true" t="shared" si="19" ref="AI3:AI33">IF(S$1="",0,IF(S3="",0,IF(AND(S$1=S3,T$1=T3),5,IF(S$1-T$1=S3-T3,4,IF(SIGN(S$1-T$1)=SIGN(S3-T3),3,0)))))</f>
        <v>3</v>
      </c>
      <c r="AJ3" s="1">
        <f aca="true" t="shared" si="20" ref="AJ3:AJ33">IF(U$1="",0,IF(U3="",0,IF(AND(U$1=U3,V$1=V3),5,IF(U$1-V$1=U3-V3,4,IF(SIGN(U$1-V$1)=SIGN(U3-V3),3,0)))))</f>
        <v>0</v>
      </c>
      <c r="AK3" s="2">
        <f aca="true" t="shared" si="21" ref="AK3:AK33">IF(W$1="",0,IF(W3="",0,IF(AND(W$1=W3,X$1=X3),5,IF(W$1-X$1=W3-X3,4,IF(SIGN(W$1-X$1)=SIGN(W3-X3),3,0)))))</f>
        <v>5</v>
      </c>
      <c r="AL3" s="1">
        <f aca="true" t="shared" si="22" ref="AL3:AL33">IF(Y$1="",0,IF(Y3="",0,IF(AND(Y$1=Y3,Z$1=Z3),5,IF(Y$1-Z$1=Y3-Z3,4,IF(SIGN(Y$1-Z$1)=SIGN(Y3-Z3),3,0)))))</f>
        <v>0</v>
      </c>
      <c r="AM3" s="2">
        <f aca="true" t="shared" si="23" ref="AM3:AM33">IF(AA$1="",0,IF(AA3="",0,IF(AND(AA$1=AA3,AB$1=AB3),5,IF(AA$1-AB$1=AA3-AB3,4,IF(SIGN(AA$1-AB$1)=SIGN(AA3-AB3),3,0)))))</f>
        <v>0</v>
      </c>
      <c r="AN3">
        <f aca="true" t="shared" si="24" ref="AN3:AN33">SUM(AF3:AM3)</f>
        <v>13</v>
      </c>
      <c r="AP3">
        <f aca="true" t="shared" si="25" ref="AP3:AP33">SUM(AF3:AI3)</f>
        <v>8</v>
      </c>
      <c r="AR3">
        <f aca="true" t="shared" si="26" ref="AR3:AR33">SUM(AJ3:AL3)</f>
        <v>5</v>
      </c>
    </row>
    <row r="4" spans="1:44" ht="15">
      <c r="A4" t="s">
        <v>71</v>
      </c>
      <c r="B4">
        <v>30931962</v>
      </c>
      <c r="C4" s="6">
        <v>0.0006944444444444445</v>
      </c>
      <c r="D4" s="6">
        <v>0.042361111111111106</v>
      </c>
      <c r="E4" s="6">
        <v>0.0006944444444444445</v>
      </c>
      <c r="F4" s="6">
        <v>0.001388888888888889</v>
      </c>
      <c r="G4" s="6">
        <v>0</v>
      </c>
      <c r="H4" s="6">
        <v>0.042361111111111106</v>
      </c>
      <c r="I4" s="6">
        <v>0</v>
      </c>
      <c r="M4" s="1">
        <f t="shared" si="0"/>
        <v>0</v>
      </c>
      <c r="N4" s="1">
        <f t="shared" si="1"/>
        <v>1</v>
      </c>
      <c r="O4" s="2">
        <f t="shared" si="2"/>
        <v>1</v>
      </c>
      <c r="P4" s="2">
        <f t="shared" si="3"/>
        <v>1</v>
      </c>
      <c r="Q4" s="1">
        <f t="shared" si="4"/>
        <v>0</v>
      </c>
      <c r="R4" s="1">
        <f t="shared" si="5"/>
        <v>1</v>
      </c>
      <c r="S4" s="2">
        <f t="shared" si="6"/>
        <v>0</v>
      </c>
      <c r="T4" s="2">
        <f t="shared" si="7"/>
        <v>2</v>
      </c>
      <c r="U4" s="1">
        <f t="shared" si="8"/>
        <v>0</v>
      </c>
      <c r="V4" s="1">
        <f t="shared" si="9"/>
        <v>0</v>
      </c>
      <c r="W4" s="2">
        <f t="shared" si="10"/>
        <v>1</v>
      </c>
      <c r="X4" s="2">
        <f t="shared" si="11"/>
        <v>1</v>
      </c>
      <c r="Y4" s="1">
        <f t="shared" si="12"/>
        <v>0</v>
      </c>
      <c r="Z4" s="1">
        <f t="shared" si="13"/>
        <v>0</v>
      </c>
      <c r="AA4" s="2">
        <f t="shared" si="14"/>
      </c>
      <c r="AB4" s="2">
        <f t="shared" si="15"/>
      </c>
      <c r="AF4" s="1">
        <f t="shared" si="16"/>
        <v>0</v>
      </c>
      <c r="AG4" s="2">
        <f t="shared" si="17"/>
        <v>0</v>
      </c>
      <c r="AH4" s="1">
        <f t="shared" si="18"/>
        <v>4</v>
      </c>
      <c r="AI4" s="2">
        <f t="shared" si="19"/>
        <v>3</v>
      </c>
      <c r="AJ4" s="1">
        <f t="shared" si="20"/>
        <v>4</v>
      </c>
      <c r="AK4" s="2">
        <f t="shared" si="21"/>
        <v>5</v>
      </c>
      <c r="AL4" s="1">
        <f t="shared" si="22"/>
        <v>4</v>
      </c>
      <c r="AM4" s="2">
        <f t="shared" si="23"/>
        <v>0</v>
      </c>
      <c r="AN4">
        <f t="shared" si="24"/>
        <v>20</v>
      </c>
      <c r="AP4">
        <f t="shared" si="25"/>
        <v>7</v>
      </c>
      <c r="AR4">
        <f t="shared" si="26"/>
        <v>13</v>
      </c>
    </row>
    <row r="5" spans="1:44" ht="15">
      <c r="A5" t="s">
        <v>74</v>
      </c>
      <c r="B5">
        <v>30917497</v>
      </c>
      <c r="C5" s="6">
        <v>0.042361111111111106</v>
      </c>
      <c r="D5" s="6">
        <v>0.042361111111111106</v>
      </c>
      <c r="E5" s="6">
        <v>0.04305555555555556</v>
      </c>
      <c r="F5" s="6">
        <v>0.001388888888888889</v>
      </c>
      <c r="G5" s="6">
        <v>0.042361111111111106</v>
      </c>
      <c r="H5" s="6">
        <v>0.08402777777777777</v>
      </c>
      <c r="I5" s="6">
        <v>0.08402777777777777</v>
      </c>
      <c r="M5" s="1">
        <f t="shared" si="0"/>
        <v>1</v>
      </c>
      <c r="N5" s="1">
        <f t="shared" si="1"/>
        <v>1</v>
      </c>
      <c r="O5" s="2">
        <f t="shared" si="2"/>
        <v>1</v>
      </c>
      <c r="P5" s="2">
        <f t="shared" si="3"/>
        <v>1</v>
      </c>
      <c r="Q5" s="1">
        <f t="shared" si="4"/>
        <v>1</v>
      </c>
      <c r="R5" s="1">
        <f t="shared" si="5"/>
        <v>2</v>
      </c>
      <c r="S5" s="2">
        <f t="shared" si="6"/>
        <v>0</v>
      </c>
      <c r="T5" s="2">
        <f t="shared" si="7"/>
        <v>2</v>
      </c>
      <c r="U5" s="1">
        <f t="shared" si="8"/>
        <v>1</v>
      </c>
      <c r="V5" s="1">
        <f t="shared" si="9"/>
        <v>1</v>
      </c>
      <c r="W5" s="2">
        <f t="shared" si="10"/>
        <v>2</v>
      </c>
      <c r="X5" s="2">
        <f t="shared" si="11"/>
        <v>1</v>
      </c>
      <c r="Y5" s="1">
        <f t="shared" si="12"/>
        <v>2</v>
      </c>
      <c r="Z5" s="1">
        <f t="shared" si="13"/>
        <v>1</v>
      </c>
      <c r="AA5" s="2">
        <f t="shared" si="14"/>
      </c>
      <c r="AB5" s="2">
        <f t="shared" si="15"/>
      </c>
      <c r="AF5" s="1">
        <f t="shared" si="16"/>
        <v>5</v>
      </c>
      <c r="AG5" s="2">
        <f t="shared" si="17"/>
        <v>0</v>
      </c>
      <c r="AH5" s="1">
        <f t="shared" si="18"/>
        <v>5</v>
      </c>
      <c r="AI5" s="2">
        <f t="shared" si="19"/>
        <v>3</v>
      </c>
      <c r="AJ5" s="1">
        <f t="shared" si="20"/>
        <v>5</v>
      </c>
      <c r="AK5" s="2">
        <f t="shared" si="21"/>
        <v>0</v>
      </c>
      <c r="AL5" s="1">
        <f t="shared" si="22"/>
        <v>0</v>
      </c>
      <c r="AM5" s="2">
        <f t="shared" si="23"/>
        <v>0</v>
      </c>
      <c r="AN5">
        <f t="shared" si="24"/>
        <v>18</v>
      </c>
      <c r="AP5">
        <f t="shared" si="25"/>
        <v>13</v>
      </c>
      <c r="AR5">
        <f t="shared" si="26"/>
        <v>5</v>
      </c>
    </row>
    <row r="6" spans="1:44" ht="15">
      <c r="A6" t="s">
        <v>79</v>
      </c>
      <c r="B6">
        <v>30922360</v>
      </c>
      <c r="C6" s="6">
        <v>0.043750000000000004</v>
      </c>
      <c r="D6" s="6">
        <v>0.042361111111111106</v>
      </c>
      <c r="E6" s="6">
        <v>0.04305555555555556</v>
      </c>
      <c r="F6" s="6">
        <v>0.042361111111111106</v>
      </c>
      <c r="G6" s="6">
        <v>0.042361111111111106</v>
      </c>
      <c r="H6" s="6">
        <v>0.04305555555555556</v>
      </c>
      <c r="I6" s="6">
        <v>0</v>
      </c>
      <c r="M6" s="1">
        <f t="shared" si="0"/>
        <v>1</v>
      </c>
      <c r="N6" s="1">
        <f t="shared" si="1"/>
        <v>3</v>
      </c>
      <c r="O6" s="2">
        <f t="shared" si="2"/>
        <v>1</v>
      </c>
      <c r="P6" s="2">
        <f t="shared" si="3"/>
        <v>1</v>
      </c>
      <c r="Q6" s="1">
        <f t="shared" si="4"/>
        <v>1</v>
      </c>
      <c r="R6" s="1">
        <f t="shared" si="5"/>
        <v>2</v>
      </c>
      <c r="S6" s="2">
        <f t="shared" si="6"/>
        <v>1</v>
      </c>
      <c r="T6" s="2">
        <f t="shared" si="7"/>
        <v>1</v>
      </c>
      <c r="U6" s="1">
        <f t="shared" si="8"/>
        <v>1</v>
      </c>
      <c r="V6" s="1">
        <f t="shared" si="9"/>
        <v>1</v>
      </c>
      <c r="W6" s="2">
        <f t="shared" si="10"/>
        <v>1</v>
      </c>
      <c r="X6" s="2">
        <f t="shared" si="11"/>
        <v>2</v>
      </c>
      <c r="Y6" s="1">
        <f t="shared" si="12"/>
        <v>0</v>
      </c>
      <c r="Z6" s="1">
        <f t="shared" si="13"/>
        <v>0</v>
      </c>
      <c r="AA6" s="2">
        <f t="shared" si="14"/>
      </c>
      <c r="AB6" s="2">
        <f t="shared" si="15"/>
      </c>
      <c r="AF6" s="1">
        <f t="shared" si="16"/>
        <v>0</v>
      </c>
      <c r="AG6" s="2">
        <f t="shared" si="17"/>
        <v>0</v>
      </c>
      <c r="AH6" s="1">
        <f t="shared" si="18"/>
        <v>5</v>
      </c>
      <c r="AI6" s="2">
        <f t="shared" si="19"/>
        <v>0</v>
      </c>
      <c r="AJ6" s="1">
        <f t="shared" si="20"/>
        <v>5</v>
      </c>
      <c r="AK6" s="2">
        <f t="shared" si="21"/>
        <v>0</v>
      </c>
      <c r="AL6" s="1">
        <f t="shared" si="22"/>
        <v>4</v>
      </c>
      <c r="AM6" s="2">
        <f t="shared" si="23"/>
        <v>0</v>
      </c>
      <c r="AN6">
        <f t="shared" si="24"/>
        <v>14</v>
      </c>
      <c r="AP6">
        <f t="shared" si="25"/>
        <v>5</v>
      </c>
      <c r="AR6">
        <f t="shared" si="26"/>
        <v>9</v>
      </c>
    </row>
    <row r="7" spans="1:44" ht="15">
      <c r="A7" t="s">
        <v>70</v>
      </c>
      <c r="B7">
        <v>30920050</v>
      </c>
      <c r="C7" s="6">
        <v>0.08402777777777777</v>
      </c>
      <c r="D7" s="6">
        <v>0.0006944444444444445</v>
      </c>
      <c r="E7" s="6">
        <v>0.0006944444444444445</v>
      </c>
      <c r="F7" s="6">
        <v>0.0006944444444444445</v>
      </c>
      <c r="G7" s="6">
        <v>0.08402777777777777</v>
      </c>
      <c r="H7" s="6">
        <v>0.08333333333333333</v>
      </c>
      <c r="I7" s="6">
        <v>0.042361111111111106</v>
      </c>
      <c r="M7" s="1">
        <f t="shared" si="0"/>
        <v>2</v>
      </c>
      <c r="N7" s="1">
        <f t="shared" si="1"/>
        <v>1</v>
      </c>
      <c r="O7" s="2">
        <f t="shared" si="2"/>
        <v>0</v>
      </c>
      <c r="P7" s="2">
        <f t="shared" si="3"/>
        <v>1</v>
      </c>
      <c r="Q7" s="1">
        <f t="shared" si="4"/>
        <v>0</v>
      </c>
      <c r="R7" s="1">
        <f t="shared" si="5"/>
        <v>1</v>
      </c>
      <c r="S7" s="2">
        <f t="shared" si="6"/>
        <v>0</v>
      </c>
      <c r="T7" s="2">
        <f t="shared" si="7"/>
        <v>1</v>
      </c>
      <c r="U7" s="1">
        <f t="shared" si="8"/>
        <v>2</v>
      </c>
      <c r="V7" s="1">
        <f t="shared" si="9"/>
        <v>1</v>
      </c>
      <c r="W7" s="2">
        <f t="shared" si="10"/>
        <v>2</v>
      </c>
      <c r="X7" s="2">
        <f t="shared" si="11"/>
        <v>0</v>
      </c>
      <c r="Y7" s="1">
        <f t="shared" si="12"/>
        <v>1</v>
      </c>
      <c r="Z7" s="1">
        <f t="shared" si="13"/>
        <v>1</v>
      </c>
      <c r="AA7" s="2">
        <f t="shared" si="14"/>
      </c>
      <c r="AB7" s="2">
        <f t="shared" si="15"/>
      </c>
      <c r="AF7" s="1">
        <f t="shared" si="16"/>
        <v>0</v>
      </c>
      <c r="AG7" s="2">
        <f t="shared" si="17"/>
        <v>4</v>
      </c>
      <c r="AH7" s="1">
        <f t="shared" si="18"/>
        <v>4</v>
      </c>
      <c r="AI7" s="2">
        <f t="shared" si="19"/>
        <v>3</v>
      </c>
      <c r="AJ7" s="1">
        <f t="shared" si="20"/>
        <v>0</v>
      </c>
      <c r="AK7" s="2">
        <f t="shared" si="21"/>
        <v>0</v>
      </c>
      <c r="AL7" s="1">
        <f t="shared" si="22"/>
        <v>5</v>
      </c>
      <c r="AM7" s="2">
        <f t="shared" si="23"/>
        <v>0</v>
      </c>
      <c r="AN7">
        <f t="shared" si="24"/>
        <v>16</v>
      </c>
      <c r="AP7">
        <f t="shared" si="25"/>
        <v>11</v>
      </c>
      <c r="AR7">
        <f t="shared" si="26"/>
        <v>5</v>
      </c>
    </row>
    <row r="8" spans="1:44" ht="15">
      <c r="A8" t="s">
        <v>20</v>
      </c>
      <c r="B8">
        <v>30712348</v>
      </c>
      <c r="C8" s="6">
        <v>0.043750000000000004</v>
      </c>
      <c r="D8" s="6">
        <v>0.0006944444444444445</v>
      </c>
      <c r="E8" s="6">
        <v>0.042361111111111106</v>
      </c>
      <c r="F8" s="6">
        <v>0.001388888888888889</v>
      </c>
      <c r="G8" s="6">
        <v>0.08402777777777777</v>
      </c>
      <c r="H8" s="6">
        <v>0.08333333333333333</v>
      </c>
      <c r="I8" s="6">
        <v>0.042361111111111106</v>
      </c>
      <c r="M8" s="1">
        <f t="shared" si="0"/>
        <v>1</v>
      </c>
      <c r="N8" s="1">
        <f t="shared" si="1"/>
        <v>3</v>
      </c>
      <c r="O8" s="2">
        <f t="shared" si="2"/>
        <v>0</v>
      </c>
      <c r="P8" s="2">
        <f t="shared" si="3"/>
        <v>1</v>
      </c>
      <c r="Q8" s="1">
        <f t="shared" si="4"/>
        <v>1</v>
      </c>
      <c r="R8" s="1">
        <f t="shared" si="5"/>
        <v>1</v>
      </c>
      <c r="S8" s="2">
        <f t="shared" si="6"/>
        <v>0</v>
      </c>
      <c r="T8" s="2">
        <f t="shared" si="7"/>
        <v>2</v>
      </c>
      <c r="U8" s="1">
        <f t="shared" si="8"/>
        <v>2</v>
      </c>
      <c r="V8" s="1">
        <f t="shared" si="9"/>
        <v>1</v>
      </c>
      <c r="W8" s="2">
        <f t="shared" si="10"/>
        <v>2</v>
      </c>
      <c r="X8" s="2">
        <f t="shared" si="11"/>
        <v>0</v>
      </c>
      <c r="Y8" s="1">
        <f t="shared" si="12"/>
        <v>1</v>
      </c>
      <c r="Z8" s="1">
        <f t="shared" si="13"/>
        <v>1</v>
      </c>
      <c r="AA8" s="2">
        <f t="shared" si="14"/>
      </c>
      <c r="AB8" s="2">
        <f t="shared" si="15"/>
      </c>
      <c r="AF8" s="1">
        <f t="shared" si="16"/>
        <v>0</v>
      </c>
      <c r="AG8" s="2">
        <f t="shared" si="17"/>
        <v>4</v>
      </c>
      <c r="AH8" s="1">
        <f t="shared" si="18"/>
        <v>0</v>
      </c>
      <c r="AI8" s="2">
        <f t="shared" si="19"/>
        <v>3</v>
      </c>
      <c r="AJ8" s="1">
        <f t="shared" si="20"/>
        <v>0</v>
      </c>
      <c r="AK8" s="2">
        <f t="shared" si="21"/>
        <v>0</v>
      </c>
      <c r="AL8" s="1">
        <f t="shared" si="22"/>
        <v>5</v>
      </c>
      <c r="AM8" s="2">
        <f t="shared" si="23"/>
        <v>0</v>
      </c>
      <c r="AN8">
        <f t="shared" si="24"/>
        <v>12</v>
      </c>
      <c r="AP8">
        <f t="shared" si="25"/>
        <v>7</v>
      </c>
      <c r="AR8">
        <f t="shared" si="26"/>
        <v>5</v>
      </c>
    </row>
    <row r="9" spans="1:44" ht="15">
      <c r="A9" t="s">
        <v>62</v>
      </c>
      <c r="B9">
        <v>31017874</v>
      </c>
      <c r="C9" s="6">
        <v>0.042361111111111106</v>
      </c>
      <c r="D9" s="6">
        <v>0.04305555555555556</v>
      </c>
      <c r="E9" s="6">
        <v>0.08402777777777777</v>
      </c>
      <c r="F9" s="6">
        <v>0</v>
      </c>
      <c r="G9" s="6">
        <v>0.042361111111111106</v>
      </c>
      <c r="H9" s="6">
        <v>0</v>
      </c>
      <c r="I9" s="6">
        <v>0.042361111111111106</v>
      </c>
      <c r="M9" s="1">
        <f t="shared" si="0"/>
        <v>1</v>
      </c>
      <c r="N9" s="1">
        <f t="shared" si="1"/>
        <v>1</v>
      </c>
      <c r="O9" s="2">
        <f t="shared" si="2"/>
        <v>1</v>
      </c>
      <c r="P9" s="2">
        <f t="shared" si="3"/>
        <v>2</v>
      </c>
      <c r="Q9" s="1">
        <f t="shared" si="4"/>
        <v>2</v>
      </c>
      <c r="R9" s="1">
        <f t="shared" si="5"/>
        <v>1</v>
      </c>
      <c r="S9" s="2">
        <f t="shared" si="6"/>
        <v>0</v>
      </c>
      <c r="T9" s="2">
        <f t="shared" si="7"/>
        <v>0</v>
      </c>
      <c r="U9" s="1">
        <f t="shared" si="8"/>
        <v>1</v>
      </c>
      <c r="V9" s="1">
        <f t="shared" si="9"/>
        <v>1</v>
      </c>
      <c r="W9" s="2">
        <f t="shared" si="10"/>
        <v>0</v>
      </c>
      <c r="X9" s="2">
        <f t="shared" si="11"/>
        <v>0</v>
      </c>
      <c r="Y9" s="1">
        <f t="shared" si="12"/>
        <v>1</v>
      </c>
      <c r="Z9" s="1">
        <f t="shared" si="13"/>
        <v>1</v>
      </c>
      <c r="AA9" s="2">
        <f t="shared" si="14"/>
      </c>
      <c r="AB9" s="2">
        <f t="shared" si="15"/>
      </c>
      <c r="AF9" s="1">
        <f t="shared" si="16"/>
        <v>5</v>
      </c>
      <c r="AG9" s="2">
        <f t="shared" si="17"/>
        <v>5</v>
      </c>
      <c r="AH9" s="1">
        <f t="shared" si="18"/>
        <v>0</v>
      </c>
      <c r="AI9" s="2">
        <f t="shared" si="19"/>
        <v>0</v>
      </c>
      <c r="AJ9" s="1">
        <f t="shared" si="20"/>
        <v>5</v>
      </c>
      <c r="AK9" s="2">
        <f t="shared" si="21"/>
        <v>4</v>
      </c>
      <c r="AL9" s="1">
        <f t="shared" si="22"/>
        <v>5</v>
      </c>
      <c r="AM9" s="2">
        <f t="shared" si="23"/>
        <v>0</v>
      </c>
      <c r="AN9">
        <f t="shared" si="24"/>
        <v>24</v>
      </c>
      <c r="AP9">
        <f t="shared" si="25"/>
        <v>10</v>
      </c>
      <c r="AR9">
        <f t="shared" si="26"/>
        <v>14</v>
      </c>
    </row>
    <row r="10" spans="1:44" ht="15">
      <c r="A10" t="s">
        <v>81</v>
      </c>
      <c r="B10">
        <v>30925328</v>
      </c>
      <c r="C10" s="6">
        <v>0.04305555555555556</v>
      </c>
      <c r="D10" s="6">
        <v>0.042361111111111106</v>
      </c>
      <c r="E10" s="6">
        <v>0.001388888888888889</v>
      </c>
      <c r="F10" s="6">
        <v>0.043750000000000004</v>
      </c>
      <c r="G10" s="6">
        <v>0.04305555555555556</v>
      </c>
      <c r="H10" s="6">
        <v>0.042361111111111106</v>
      </c>
      <c r="I10" s="6">
        <v>0.042361111111111106</v>
      </c>
      <c r="M10" s="1">
        <f t="shared" si="0"/>
        <v>1</v>
      </c>
      <c r="N10" s="1">
        <f t="shared" si="1"/>
        <v>2</v>
      </c>
      <c r="O10" s="2">
        <f t="shared" si="2"/>
        <v>1</v>
      </c>
      <c r="P10" s="2">
        <f t="shared" si="3"/>
        <v>1</v>
      </c>
      <c r="Q10" s="1">
        <f t="shared" si="4"/>
        <v>0</v>
      </c>
      <c r="R10" s="1">
        <f t="shared" si="5"/>
        <v>2</v>
      </c>
      <c r="S10" s="2">
        <f t="shared" si="6"/>
        <v>1</v>
      </c>
      <c r="T10" s="2">
        <f t="shared" si="7"/>
        <v>3</v>
      </c>
      <c r="U10" s="1">
        <f t="shared" si="8"/>
        <v>1</v>
      </c>
      <c r="V10" s="1">
        <f t="shared" si="9"/>
        <v>2</v>
      </c>
      <c r="W10" s="2">
        <f t="shared" si="10"/>
        <v>1</v>
      </c>
      <c r="X10" s="2">
        <f t="shared" si="11"/>
        <v>1</v>
      </c>
      <c r="Y10" s="1">
        <f t="shared" si="12"/>
        <v>1</v>
      </c>
      <c r="Z10" s="1">
        <f t="shared" si="13"/>
        <v>1</v>
      </c>
      <c r="AA10" s="2">
        <f t="shared" si="14"/>
      </c>
      <c r="AB10" s="2">
        <f t="shared" si="15"/>
      </c>
      <c r="AF10" s="1">
        <f t="shared" si="16"/>
        <v>0</v>
      </c>
      <c r="AG10" s="2">
        <f t="shared" si="17"/>
        <v>0</v>
      </c>
      <c r="AH10" s="1">
        <f t="shared" si="18"/>
        <v>3</v>
      </c>
      <c r="AI10" s="2">
        <f t="shared" si="19"/>
        <v>3</v>
      </c>
      <c r="AJ10" s="1">
        <f t="shared" si="20"/>
        <v>0</v>
      </c>
      <c r="AK10" s="2">
        <f t="shared" si="21"/>
        <v>5</v>
      </c>
      <c r="AL10" s="1">
        <f t="shared" si="22"/>
        <v>5</v>
      </c>
      <c r="AM10" s="2">
        <f t="shared" si="23"/>
        <v>0</v>
      </c>
      <c r="AN10">
        <f t="shared" si="24"/>
        <v>16</v>
      </c>
      <c r="AP10">
        <f t="shared" si="25"/>
        <v>6</v>
      </c>
      <c r="AR10">
        <f t="shared" si="26"/>
        <v>10</v>
      </c>
    </row>
    <row r="11" spans="1:44" ht="15">
      <c r="A11" t="s">
        <v>24</v>
      </c>
      <c r="B11">
        <v>30713177</v>
      </c>
      <c r="C11" s="6">
        <v>0.08402777777777777</v>
      </c>
      <c r="D11" s="6">
        <v>0.04305555555555556</v>
      </c>
      <c r="E11" s="6">
        <v>0.042361111111111106</v>
      </c>
      <c r="F11" s="6">
        <v>0.04305555555555556</v>
      </c>
      <c r="G11" s="6">
        <v>0.08333333333333333</v>
      </c>
      <c r="H11" s="6">
        <v>0.042361111111111106</v>
      </c>
      <c r="I11" s="6">
        <v>0.125</v>
      </c>
      <c r="M11" s="1">
        <f t="shared" si="0"/>
        <v>2</v>
      </c>
      <c r="N11" s="1">
        <f t="shared" si="1"/>
        <v>1</v>
      </c>
      <c r="O11" s="2">
        <f t="shared" si="2"/>
        <v>1</v>
      </c>
      <c r="P11" s="2">
        <f t="shared" si="3"/>
        <v>2</v>
      </c>
      <c r="Q11" s="1">
        <f t="shared" si="4"/>
        <v>1</v>
      </c>
      <c r="R11" s="1">
        <f t="shared" si="5"/>
        <v>1</v>
      </c>
      <c r="S11" s="2">
        <f t="shared" si="6"/>
        <v>1</v>
      </c>
      <c r="T11" s="2">
        <f t="shared" si="7"/>
        <v>2</v>
      </c>
      <c r="U11" s="1">
        <f t="shared" si="8"/>
        <v>2</v>
      </c>
      <c r="V11" s="1">
        <f t="shared" si="9"/>
        <v>0</v>
      </c>
      <c r="W11" s="2">
        <f t="shared" si="10"/>
        <v>1</v>
      </c>
      <c r="X11" s="2">
        <f t="shared" si="11"/>
        <v>1</v>
      </c>
      <c r="Y11" s="1">
        <f t="shared" si="12"/>
        <v>3</v>
      </c>
      <c r="Z11" s="1">
        <f t="shared" si="13"/>
        <v>0</v>
      </c>
      <c r="AA11" s="2">
        <f t="shared" si="14"/>
      </c>
      <c r="AB11" s="2">
        <f t="shared" si="15"/>
      </c>
      <c r="AF11" s="1">
        <f t="shared" si="16"/>
        <v>0</v>
      </c>
      <c r="AG11" s="2">
        <f t="shared" si="17"/>
        <v>5</v>
      </c>
      <c r="AH11" s="1">
        <f t="shared" si="18"/>
        <v>0</v>
      </c>
      <c r="AI11" s="2">
        <f t="shared" si="19"/>
        <v>3</v>
      </c>
      <c r="AJ11" s="1">
        <f t="shared" si="20"/>
        <v>0</v>
      </c>
      <c r="AK11" s="2">
        <f t="shared" si="21"/>
        <v>5</v>
      </c>
      <c r="AL11" s="1">
        <f t="shared" si="22"/>
        <v>0</v>
      </c>
      <c r="AM11" s="2">
        <f t="shared" si="23"/>
        <v>0</v>
      </c>
      <c r="AN11">
        <f t="shared" si="24"/>
        <v>13</v>
      </c>
      <c r="AP11">
        <f t="shared" si="25"/>
        <v>8</v>
      </c>
      <c r="AR11">
        <f t="shared" si="26"/>
        <v>5</v>
      </c>
    </row>
    <row r="12" spans="1:44" ht="15">
      <c r="A12" t="s">
        <v>60</v>
      </c>
      <c r="B12">
        <v>30871636</v>
      </c>
      <c r="D12" s="6">
        <v>0.08333333333333333</v>
      </c>
      <c r="E12" s="6">
        <v>0.0006944444444444445</v>
      </c>
      <c r="F12" s="6">
        <v>0.04305555555555556</v>
      </c>
      <c r="G12" s="6">
        <v>0.042361111111111106</v>
      </c>
      <c r="H12" s="6">
        <v>0.08333333333333333</v>
      </c>
      <c r="I12" s="6">
        <v>0.0006944444444444445</v>
      </c>
      <c r="M12" s="1">
        <f t="shared" si="0"/>
      </c>
      <c r="N12" s="1">
        <f t="shared" si="1"/>
      </c>
      <c r="O12" s="2">
        <f t="shared" si="2"/>
        <v>2</v>
      </c>
      <c r="P12" s="2">
        <f t="shared" si="3"/>
        <v>0</v>
      </c>
      <c r="Q12" s="1">
        <f t="shared" si="4"/>
        <v>0</v>
      </c>
      <c r="R12" s="1">
        <f t="shared" si="5"/>
        <v>1</v>
      </c>
      <c r="S12" s="2">
        <f t="shared" si="6"/>
        <v>1</v>
      </c>
      <c r="T12" s="2">
        <f t="shared" si="7"/>
        <v>2</v>
      </c>
      <c r="U12" s="1">
        <f t="shared" si="8"/>
        <v>1</v>
      </c>
      <c r="V12" s="1">
        <f t="shared" si="9"/>
        <v>1</v>
      </c>
      <c r="W12" s="2">
        <f t="shared" si="10"/>
        <v>2</v>
      </c>
      <c r="X12" s="2">
        <f t="shared" si="11"/>
        <v>0</v>
      </c>
      <c r="Y12" s="1">
        <f t="shared" si="12"/>
        <v>0</v>
      </c>
      <c r="Z12" s="1">
        <f t="shared" si="13"/>
        <v>1</v>
      </c>
      <c r="AA12" s="2">
        <f t="shared" si="14"/>
      </c>
      <c r="AB12" s="2">
        <f t="shared" si="15"/>
      </c>
      <c r="AF12" s="1">
        <f t="shared" si="16"/>
        <v>0</v>
      </c>
      <c r="AG12" s="2">
        <f t="shared" si="17"/>
        <v>0</v>
      </c>
      <c r="AH12" s="1">
        <f t="shared" si="18"/>
        <v>4</v>
      </c>
      <c r="AI12" s="2">
        <f t="shared" si="19"/>
        <v>3</v>
      </c>
      <c r="AJ12" s="1">
        <f t="shared" si="20"/>
        <v>5</v>
      </c>
      <c r="AK12" s="2">
        <f t="shared" si="21"/>
        <v>0</v>
      </c>
      <c r="AL12" s="1">
        <f t="shared" si="22"/>
        <v>0</v>
      </c>
      <c r="AM12" s="2">
        <f t="shared" si="23"/>
        <v>0</v>
      </c>
      <c r="AN12">
        <f t="shared" si="24"/>
        <v>12</v>
      </c>
      <c r="AP12">
        <f t="shared" si="25"/>
        <v>7</v>
      </c>
      <c r="AR12">
        <f t="shared" si="26"/>
        <v>5</v>
      </c>
    </row>
    <row r="13" spans="1:44" ht="15">
      <c r="A13" t="s">
        <v>77</v>
      </c>
      <c r="B13">
        <v>30951777</v>
      </c>
      <c r="C13" s="6">
        <v>0.043750000000000004</v>
      </c>
      <c r="D13" s="6">
        <v>0.08472222222222221</v>
      </c>
      <c r="E13" s="6">
        <v>0.04305555555555556</v>
      </c>
      <c r="F13" s="6">
        <v>0.0006944444444444445</v>
      </c>
      <c r="G13" s="6">
        <v>0.04305555555555556</v>
      </c>
      <c r="H13" s="6">
        <v>0.08541666666666665</v>
      </c>
      <c r="I13" s="6">
        <v>0.08402777777777777</v>
      </c>
      <c r="M13" s="1">
        <f t="shared" si="0"/>
        <v>1</v>
      </c>
      <c r="N13" s="1">
        <f t="shared" si="1"/>
        <v>3</v>
      </c>
      <c r="O13" s="2">
        <f t="shared" si="2"/>
        <v>2</v>
      </c>
      <c r="P13" s="2">
        <f t="shared" si="3"/>
        <v>2</v>
      </c>
      <c r="Q13" s="1">
        <f t="shared" si="4"/>
        <v>1</v>
      </c>
      <c r="R13" s="1">
        <f t="shared" si="5"/>
        <v>2</v>
      </c>
      <c r="S13" s="2">
        <f t="shared" si="6"/>
        <v>0</v>
      </c>
      <c r="T13" s="2">
        <f t="shared" si="7"/>
        <v>1</v>
      </c>
      <c r="U13" s="1">
        <f t="shared" si="8"/>
        <v>1</v>
      </c>
      <c r="V13" s="1">
        <f t="shared" si="9"/>
        <v>2</v>
      </c>
      <c r="W13" s="2">
        <f t="shared" si="10"/>
        <v>2</v>
      </c>
      <c r="X13" s="2">
        <f t="shared" si="11"/>
        <v>3</v>
      </c>
      <c r="Y13" s="1">
        <f t="shared" si="12"/>
        <v>2</v>
      </c>
      <c r="Z13" s="1">
        <f t="shared" si="13"/>
        <v>1</v>
      </c>
      <c r="AA13" s="2">
        <f t="shared" si="14"/>
      </c>
      <c r="AB13" s="2">
        <f t="shared" si="15"/>
      </c>
      <c r="AF13" s="1">
        <f t="shared" si="16"/>
        <v>0</v>
      </c>
      <c r="AG13" s="2">
        <f t="shared" si="17"/>
        <v>0</v>
      </c>
      <c r="AH13" s="1">
        <f t="shared" si="18"/>
        <v>5</v>
      </c>
      <c r="AI13" s="2">
        <f t="shared" si="19"/>
        <v>3</v>
      </c>
      <c r="AJ13" s="1">
        <f t="shared" si="20"/>
        <v>0</v>
      </c>
      <c r="AK13" s="2">
        <f t="shared" si="21"/>
        <v>0</v>
      </c>
      <c r="AL13" s="1">
        <f t="shared" si="22"/>
        <v>0</v>
      </c>
      <c r="AM13" s="2">
        <f t="shared" si="23"/>
        <v>0</v>
      </c>
      <c r="AN13">
        <f t="shared" si="24"/>
        <v>8</v>
      </c>
      <c r="AP13">
        <f t="shared" si="25"/>
        <v>8</v>
      </c>
      <c r="AR13">
        <f t="shared" si="26"/>
        <v>0</v>
      </c>
    </row>
    <row r="14" spans="1:44" ht="15">
      <c r="A14" t="s">
        <v>67</v>
      </c>
      <c r="B14">
        <v>30871670</v>
      </c>
      <c r="D14" s="6">
        <v>0.042361111111111106</v>
      </c>
      <c r="E14" s="6">
        <v>0.08402777777777777</v>
      </c>
      <c r="F14" s="6">
        <v>0.042361111111111106</v>
      </c>
      <c r="G14" s="6">
        <v>0.042361111111111106</v>
      </c>
      <c r="H14" s="6">
        <v>0.08472222222222221</v>
      </c>
      <c r="I14" s="6">
        <v>0.08333333333333333</v>
      </c>
      <c r="M14" s="1">
        <f t="shared" si="0"/>
      </c>
      <c r="N14" s="1">
        <f t="shared" si="1"/>
      </c>
      <c r="O14" s="2">
        <f t="shared" si="2"/>
        <v>1</v>
      </c>
      <c r="P14" s="2">
        <f t="shared" si="3"/>
        <v>1</v>
      </c>
      <c r="Q14" s="1">
        <f t="shared" si="4"/>
        <v>2</v>
      </c>
      <c r="R14" s="1">
        <f t="shared" si="5"/>
        <v>1</v>
      </c>
      <c r="S14" s="2">
        <f t="shared" si="6"/>
        <v>1</v>
      </c>
      <c r="T14" s="2">
        <f t="shared" si="7"/>
        <v>1</v>
      </c>
      <c r="U14" s="1">
        <f t="shared" si="8"/>
        <v>1</v>
      </c>
      <c r="V14" s="1">
        <f t="shared" si="9"/>
        <v>1</v>
      </c>
      <c r="W14" s="2">
        <f t="shared" si="10"/>
        <v>2</v>
      </c>
      <c r="X14" s="2">
        <f t="shared" si="11"/>
        <v>2</v>
      </c>
      <c r="Y14" s="1">
        <f t="shared" si="12"/>
        <v>2</v>
      </c>
      <c r="Z14" s="1">
        <f t="shared" si="13"/>
        <v>0</v>
      </c>
      <c r="AA14" s="2">
        <f t="shared" si="14"/>
      </c>
      <c r="AB14" s="2">
        <f t="shared" si="15"/>
      </c>
      <c r="AF14" s="1">
        <f t="shared" si="16"/>
        <v>0</v>
      </c>
      <c r="AG14" s="2">
        <f t="shared" si="17"/>
        <v>0</v>
      </c>
      <c r="AH14" s="1">
        <f t="shared" si="18"/>
        <v>0</v>
      </c>
      <c r="AI14" s="2">
        <f t="shared" si="19"/>
        <v>0</v>
      </c>
      <c r="AJ14" s="1">
        <f t="shared" si="20"/>
        <v>5</v>
      </c>
      <c r="AK14" s="2">
        <f t="shared" si="21"/>
        <v>4</v>
      </c>
      <c r="AL14" s="1">
        <f t="shared" si="22"/>
        <v>0</v>
      </c>
      <c r="AM14" s="2">
        <f t="shared" si="23"/>
        <v>0</v>
      </c>
      <c r="AN14">
        <f t="shared" si="24"/>
        <v>9</v>
      </c>
      <c r="AP14">
        <f t="shared" si="25"/>
        <v>0</v>
      </c>
      <c r="AR14">
        <f t="shared" si="26"/>
        <v>9</v>
      </c>
    </row>
    <row r="15" spans="1:44" ht="15">
      <c r="A15" t="s">
        <v>25</v>
      </c>
      <c r="B15">
        <v>30660647</v>
      </c>
      <c r="C15" s="6">
        <v>0.0020833333333333333</v>
      </c>
      <c r="D15" s="6">
        <v>0.042361111111111106</v>
      </c>
      <c r="E15" s="6">
        <v>0.08402777777777777</v>
      </c>
      <c r="F15" s="6">
        <v>0</v>
      </c>
      <c r="G15" s="6">
        <v>0.0006944444444444445</v>
      </c>
      <c r="H15" s="6">
        <v>0.042361111111111106</v>
      </c>
      <c r="I15" s="6">
        <v>0.0006944444444444445</v>
      </c>
      <c r="M15" s="1">
        <f t="shared" si="0"/>
        <v>0</v>
      </c>
      <c r="N15" s="1">
        <f t="shared" si="1"/>
        <v>3</v>
      </c>
      <c r="O15" s="2">
        <f t="shared" si="2"/>
        <v>1</v>
      </c>
      <c r="P15" s="2">
        <f t="shared" si="3"/>
        <v>1</v>
      </c>
      <c r="Q15" s="1">
        <f t="shared" si="4"/>
        <v>2</v>
      </c>
      <c r="R15" s="1">
        <f t="shared" si="5"/>
        <v>1</v>
      </c>
      <c r="S15" s="2">
        <f t="shared" si="6"/>
        <v>0</v>
      </c>
      <c r="T15" s="2">
        <f t="shared" si="7"/>
        <v>0</v>
      </c>
      <c r="U15" s="1">
        <f t="shared" si="8"/>
        <v>0</v>
      </c>
      <c r="V15" s="1">
        <f t="shared" si="9"/>
        <v>1</v>
      </c>
      <c r="W15" s="2">
        <f t="shared" si="10"/>
        <v>1</v>
      </c>
      <c r="X15" s="2">
        <f t="shared" si="11"/>
        <v>1</v>
      </c>
      <c r="Y15" s="1">
        <f t="shared" si="12"/>
        <v>0</v>
      </c>
      <c r="Z15" s="1">
        <f t="shared" si="13"/>
        <v>1</v>
      </c>
      <c r="AA15" s="2">
        <f t="shared" si="14"/>
      </c>
      <c r="AB15" s="2">
        <f t="shared" si="15"/>
      </c>
      <c r="AF15" s="1">
        <f t="shared" si="16"/>
        <v>0</v>
      </c>
      <c r="AG15" s="2">
        <f t="shared" si="17"/>
        <v>0</v>
      </c>
      <c r="AH15" s="1">
        <f t="shared" si="18"/>
        <v>0</v>
      </c>
      <c r="AI15" s="2">
        <f t="shared" si="19"/>
        <v>0</v>
      </c>
      <c r="AJ15" s="1">
        <f t="shared" si="20"/>
        <v>0</v>
      </c>
      <c r="AK15" s="2">
        <f t="shared" si="21"/>
        <v>5</v>
      </c>
      <c r="AL15" s="1">
        <f t="shared" si="22"/>
        <v>0</v>
      </c>
      <c r="AM15" s="2">
        <f t="shared" si="23"/>
        <v>0</v>
      </c>
      <c r="AN15">
        <f t="shared" si="24"/>
        <v>5</v>
      </c>
      <c r="AP15">
        <f t="shared" si="25"/>
        <v>0</v>
      </c>
      <c r="AR15">
        <f t="shared" si="26"/>
        <v>5</v>
      </c>
    </row>
    <row r="16" spans="1:44" ht="15">
      <c r="A16" t="s">
        <v>64</v>
      </c>
      <c r="B16">
        <v>30795362</v>
      </c>
      <c r="C16" s="6">
        <v>0.04305555555555556</v>
      </c>
      <c r="D16" s="6">
        <v>0.08472222222222221</v>
      </c>
      <c r="E16" s="6">
        <v>0.04305555555555556</v>
      </c>
      <c r="F16" s="6">
        <v>0.001388888888888889</v>
      </c>
      <c r="G16" s="6">
        <v>0.08472222222222221</v>
      </c>
      <c r="H16" s="6">
        <v>0.08402777777777777</v>
      </c>
      <c r="I16" s="6">
        <v>0.08402777777777777</v>
      </c>
      <c r="M16" s="1">
        <f t="shared" si="0"/>
        <v>1</v>
      </c>
      <c r="N16" s="1">
        <f t="shared" si="1"/>
        <v>2</v>
      </c>
      <c r="O16" s="2">
        <f t="shared" si="2"/>
        <v>2</v>
      </c>
      <c r="P16" s="2">
        <f t="shared" si="3"/>
        <v>2</v>
      </c>
      <c r="Q16" s="1">
        <f t="shared" si="4"/>
        <v>1</v>
      </c>
      <c r="R16" s="1">
        <f t="shared" si="5"/>
        <v>2</v>
      </c>
      <c r="S16" s="2">
        <f t="shared" si="6"/>
        <v>0</v>
      </c>
      <c r="T16" s="2">
        <f t="shared" si="7"/>
        <v>2</v>
      </c>
      <c r="U16" s="1">
        <f t="shared" si="8"/>
        <v>2</v>
      </c>
      <c r="V16" s="1">
        <f t="shared" si="9"/>
        <v>2</v>
      </c>
      <c r="W16" s="2">
        <f t="shared" si="10"/>
        <v>2</v>
      </c>
      <c r="X16" s="2">
        <f t="shared" si="11"/>
        <v>1</v>
      </c>
      <c r="Y16" s="1">
        <f t="shared" si="12"/>
        <v>2</v>
      </c>
      <c r="Z16" s="1">
        <f t="shared" si="13"/>
        <v>1</v>
      </c>
      <c r="AA16" s="2">
        <f t="shared" si="14"/>
      </c>
      <c r="AB16" s="2">
        <f t="shared" si="15"/>
      </c>
      <c r="AF16" s="1">
        <f t="shared" si="16"/>
        <v>0</v>
      </c>
      <c r="AG16" s="2">
        <f t="shared" si="17"/>
        <v>0</v>
      </c>
      <c r="AH16" s="1">
        <f t="shared" si="18"/>
        <v>5</v>
      </c>
      <c r="AI16" s="2">
        <f t="shared" si="19"/>
        <v>3</v>
      </c>
      <c r="AJ16" s="1">
        <f t="shared" si="20"/>
        <v>4</v>
      </c>
      <c r="AK16" s="2">
        <f t="shared" si="21"/>
        <v>0</v>
      </c>
      <c r="AL16" s="1">
        <f t="shared" si="22"/>
        <v>0</v>
      </c>
      <c r="AM16" s="2">
        <f t="shared" si="23"/>
        <v>0</v>
      </c>
      <c r="AN16">
        <f t="shared" si="24"/>
        <v>12</v>
      </c>
      <c r="AP16">
        <f t="shared" si="25"/>
        <v>8</v>
      </c>
      <c r="AR16">
        <f t="shared" si="26"/>
        <v>4</v>
      </c>
    </row>
    <row r="17" spans="1:44" ht="15">
      <c r="A17" t="s">
        <v>82</v>
      </c>
      <c r="B17">
        <v>30995525</v>
      </c>
      <c r="C17" s="6">
        <v>0.0006944444444444445</v>
      </c>
      <c r="D17" s="6">
        <v>0.042361111111111106</v>
      </c>
      <c r="E17" s="6">
        <v>0.04305555555555556</v>
      </c>
      <c r="F17" s="6">
        <v>0.001388888888888889</v>
      </c>
      <c r="G17" s="6">
        <v>0.08333333333333333</v>
      </c>
      <c r="H17" s="6">
        <v>0.125</v>
      </c>
      <c r="I17" s="6">
        <v>0.041666666666666664</v>
      </c>
      <c r="M17" s="1">
        <f t="shared" si="0"/>
        <v>0</v>
      </c>
      <c r="N17" s="1">
        <f t="shared" si="1"/>
        <v>1</v>
      </c>
      <c r="O17" s="2">
        <f t="shared" si="2"/>
        <v>1</v>
      </c>
      <c r="P17" s="2">
        <f t="shared" si="3"/>
        <v>1</v>
      </c>
      <c r="Q17" s="1">
        <f t="shared" si="4"/>
        <v>1</v>
      </c>
      <c r="R17" s="1">
        <f t="shared" si="5"/>
        <v>2</v>
      </c>
      <c r="S17" s="2">
        <f t="shared" si="6"/>
        <v>0</v>
      </c>
      <c r="T17" s="2">
        <f t="shared" si="7"/>
        <v>2</v>
      </c>
      <c r="U17" s="1">
        <f t="shared" si="8"/>
        <v>2</v>
      </c>
      <c r="V17" s="1">
        <f t="shared" si="9"/>
        <v>0</v>
      </c>
      <c r="W17" s="2">
        <f t="shared" si="10"/>
        <v>3</v>
      </c>
      <c r="X17" s="2">
        <f t="shared" si="11"/>
        <v>0</v>
      </c>
      <c r="Y17" s="1">
        <f t="shared" si="12"/>
        <v>1</v>
      </c>
      <c r="Z17" s="1">
        <f t="shared" si="13"/>
        <v>0</v>
      </c>
      <c r="AA17" s="2">
        <f t="shared" si="14"/>
      </c>
      <c r="AB17" s="2">
        <f t="shared" si="15"/>
      </c>
      <c r="AF17" s="1">
        <f t="shared" si="16"/>
        <v>0</v>
      </c>
      <c r="AG17" s="2">
        <f t="shared" si="17"/>
        <v>0</v>
      </c>
      <c r="AH17" s="1">
        <f t="shared" si="18"/>
        <v>5</v>
      </c>
      <c r="AI17" s="2">
        <f t="shared" si="19"/>
        <v>3</v>
      </c>
      <c r="AJ17" s="1">
        <f t="shared" si="20"/>
        <v>0</v>
      </c>
      <c r="AK17" s="2">
        <f t="shared" si="21"/>
        <v>0</v>
      </c>
      <c r="AL17" s="1">
        <f t="shared" si="22"/>
        <v>0</v>
      </c>
      <c r="AM17" s="2">
        <f t="shared" si="23"/>
        <v>0</v>
      </c>
      <c r="AN17">
        <f t="shared" si="24"/>
        <v>8</v>
      </c>
      <c r="AP17">
        <f t="shared" si="25"/>
        <v>8</v>
      </c>
      <c r="AR17">
        <f t="shared" si="26"/>
        <v>0</v>
      </c>
    </row>
    <row r="18" spans="1:44" ht="15">
      <c r="A18" t="s">
        <v>21</v>
      </c>
      <c r="B18">
        <v>30714239</v>
      </c>
      <c r="C18" s="6">
        <v>0.04305555555555556</v>
      </c>
      <c r="D18" s="6">
        <v>0.08402777777777777</v>
      </c>
      <c r="E18" s="6">
        <v>0.04305555555555556</v>
      </c>
      <c r="F18" s="6">
        <v>0.001388888888888889</v>
      </c>
      <c r="G18" s="6">
        <v>0.041666666666666664</v>
      </c>
      <c r="H18" s="6">
        <v>0.041666666666666664</v>
      </c>
      <c r="I18" s="6">
        <v>0.041666666666666664</v>
      </c>
      <c r="M18" s="1">
        <f t="shared" si="0"/>
        <v>1</v>
      </c>
      <c r="N18" s="1">
        <f t="shared" si="1"/>
        <v>2</v>
      </c>
      <c r="O18" s="2">
        <f t="shared" si="2"/>
        <v>2</v>
      </c>
      <c r="P18" s="2">
        <f t="shared" si="3"/>
        <v>1</v>
      </c>
      <c r="Q18" s="1">
        <f t="shared" si="4"/>
        <v>1</v>
      </c>
      <c r="R18" s="1">
        <f t="shared" si="5"/>
        <v>2</v>
      </c>
      <c r="S18" s="2">
        <f t="shared" si="6"/>
        <v>0</v>
      </c>
      <c r="T18" s="2">
        <f t="shared" si="7"/>
        <v>2</v>
      </c>
      <c r="U18" s="1">
        <f t="shared" si="8"/>
        <v>1</v>
      </c>
      <c r="V18" s="1">
        <f t="shared" si="9"/>
        <v>0</v>
      </c>
      <c r="W18" s="2">
        <f t="shared" si="10"/>
        <v>1</v>
      </c>
      <c r="X18" s="2">
        <f t="shared" si="11"/>
        <v>0</v>
      </c>
      <c r="Y18" s="1">
        <f t="shared" si="12"/>
        <v>1</v>
      </c>
      <c r="Z18" s="1">
        <f t="shared" si="13"/>
        <v>0</v>
      </c>
      <c r="AA18" s="2">
        <f t="shared" si="14"/>
      </c>
      <c r="AB18" s="2">
        <f t="shared" si="15"/>
      </c>
      <c r="AF18" s="1">
        <f t="shared" si="16"/>
        <v>0</v>
      </c>
      <c r="AG18" s="2">
        <f t="shared" si="17"/>
        <v>0</v>
      </c>
      <c r="AH18" s="1">
        <f t="shared" si="18"/>
        <v>5</v>
      </c>
      <c r="AI18" s="2">
        <f t="shared" si="19"/>
        <v>3</v>
      </c>
      <c r="AJ18" s="1">
        <f t="shared" si="20"/>
        <v>0</v>
      </c>
      <c r="AK18" s="2">
        <f t="shared" si="21"/>
        <v>0</v>
      </c>
      <c r="AL18" s="1">
        <f t="shared" si="22"/>
        <v>0</v>
      </c>
      <c r="AM18" s="2">
        <f t="shared" si="23"/>
        <v>0</v>
      </c>
      <c r="AN18">
        <f t="shared" si="24"/>
        <v>8</v>
      </c>
      <c r="AP18">
        <f t="shared" si="25"/>
        <v>8</v>
      </c>
      <c r="AR18">
        <f t="shared" si="26"/>
        <v>0</v>
      </c>
    </row>
    <row r="19" spans="1:44" ht="15">
      <c r="A19" t="s">
        <v>23</v>
      </c>
      <c r="B19">
        <v>30710493</v>
      </c>
      <c r="C19" s="6">
        <v>0.04305555555555556</v>
      </c>
      <c r="D19" s="6">
        <v>0.04305555555555556</v>
      </c>
      <c r="E19" s="6">
        <v>0.04305555555555556</v>
      </c>
      <c r="F19" s="6">
        <v>0.001388888888888889</v>
      </c>
      <c r="G19" s="6">
        <v>0.08402777777777777</v>
      </c>
      <c r="H19" s="6">
        <v>0.08333333333333333</v>
      </c>
      <c r="I19" s="6">
        <v>0.08402777777777777</v>
      </c>
      <c r="M19" s="1">
        <f t="shared" si="0"/>
        <v>1</v>
      </c>
      <c r="N19" s="1">
        <f t="shared" si="1"/>
        <v>2</v>
      </c>
      <c r="O19" s="2">
        <f t="shared" si="2"/>
        <v>1</v>
      </c>
      <c r="P19" s="2">
        <f t="shared" si="3"/>
        <v>2</v>
      </c>
      <c r="Q19" s="1">
        <f t="shared" si="4"/>
        <v>1</v>
      </c>
      <c r="R19" s="1">
        <f t="shared" si="5"/>
        <v>2</v>
      </c>
      <c r="S19" s="2">
        <f t="shared" si="6"/>
        <v>0</v>
      </c>
      <c r="T19" s="2">
        <f t="shared" si="7"/>
        <v>2</v>
      </c>
      <c r="U19" s="1">
        <f t="shared" si="8"/>
        <v>2</v>
      </c>
      <c r="V19" s="1">
        <f t="shared" si="9"/>
        <v>1</v>
      </c>
      <c r="W19" s="2">
        <f t="shared" si="10"/>
        <v>2</v>
      </c>
      <c r="X19" s="2">
        <f t="shared" si="11"/>
        <v>0</v>
      </c>
      <c r="Y19" s="1">
        <f t="shared" si="12"/>
        <v>2</v>
      </c>
      <c r="Z19" s="1">
        <f t="shared" si="13"/>
        <v>1</v>
      </c>
      <c r="AA19" s="2">
        <f t="shared" si="14"/>
      </c>
      <c r="AB19" s="2">
        <f t="shared" si="15"/>
      </c>
      <c r="AF19" s="1">
        <f t="shared" si="16"/>
        <v>0</v>
      </c>
      <c r="AG19" s="2">
        <f t="shared" si="17"/>
        <v>5</v>
      </c>
      <c r="AH19" s="1">
        <f t="shared" si="18"/>
        <v>5</v>
      </c>
      <c r="AI19" s="2">
        <f t="shared" si="19"/>
        <v>3</v>
      </c>
      <c r="AJ19" s="1">
        <f t="shared" si="20"/>
        <v>0</v>
      </c>
      <c r="AK19" s="2">
        <f t="shared" si="21"/>
        <v>0</v>
      </c>
      <c r="AL19" s="1">
        <f t="shared" si="22"/>
        <v>0</v>
      </c>
      <c r="AM19" s="2">
        <f t="shared" si="23"/>
        <v>0</v>
      </c>
      <c r="AN19">
        <f t="shared" si="24"/>
        <v>13</v>
      </c>
      <c r="AP19">
        <f t="shared" si="25"/>
        <v>13</v>
      </c>
      <c r="AR19">
        <f t="shared" si="26"/>
        <v>0</v>
      </c>
    </row>
    <row r="20" spans="1:44" ht="15">
      <c r="A20" t="s">
        <v>78</v>
      </c>
      <c r="B20">
        <v>30918263</v>
      </c>
      <c r="C20" s="6">
        <v>0.001388888888888889</v>
      </c>
      <c r="D20" s="6">
        <v>0.04305555555555556</v>
      </c>
      <c r="E20" s="6">
        <v>0.04305555555555556</v>
      </c>
      <c r="F20" s="6">
        <v>0.0006944444444444445</v>
      </c>
      <c r="G20" s="6">
        <v>0.042361111111111106</v>
      </c>
      <c r="H20" s="6">
        <v>0</v>
      </c>
      <c r="I20" s="6">
        <v>0.08402777777777777</v>
      </c>
      <c r="M20" s="1">
        <f t="shared" si="0"/>
        <v>0</v>
      </c>
      <c r="N20" s="1">
        <f t="shared" si="1"/>
        <v>2</v>
      </c>
      <c r="O20" s="2">
        <f t="shared" si="2"/>
        <v>1</v>
      </c>
      <c r="P20" s="2">
        <f t="shared" si="3"/>
        <v>2</v>
      </c>
      <c r="Q20" s="1">
        <f t="shared" si="4"/>
        <v>1</v>
      </c>
      <c r="R20" s="1">
        <f t="shared" si="5"/>
        <v>2</v>
      </c>
      <c r="S20" s="2">
        <f t="shared" si="6"/>
        <v>0</v>
      </c>
      <c r="T20" s="2">
        <f t="shared" si="7"/>
        <v>1</v>
      </c>
      <c r="U20" s="1">
        <f t="shared" si="8"/>
        <v>1</v>
      </c>
      <c r="V20" s="1">
        <f t="shared" si="9"/>
        <v>1</v>
      </c>
      <c r="W20" s="2">
        <f t="shared" si="10"/>
        <v>0</v>
      </c>
      <c r="X20" s="2">
        <f t="shared" si="11"/>
        <v>0</v>
      </c>
      <c r="Y20" s="1">
        <f t="shared" si="12"/>
        <v>2</v>
      </c>
      <c r="Z20" s="1">
        <f t="shared" si="13"/>
        <v>1</v>
      </c>
      <c r="AA20" s="2">
        <f t="shared" si="14"/>
      </c>
      <c r="AB20" s="2">
        <f t="shared" si="15"/>
      </c>
      <c r="AF20" s="1">
        <f t="shared" si="16"/>
        <v>0</v>
      </c>
      <c r="AG20" s="2">
        <f t="shared" si="17"/>
        <v>5</v>
      </c>
      <c r="AH20" s="1">
        <f t="shared" si="18"/>
        <v>5</v>
      </c>
      <c r="AI20" s="2">
        <f t="shared" si="19"/>
        <v>3</v>
      </c>
      <c r="AJ20" s="1">
        <f t="shared" si="20"/>
        <v>5</v>
      </c>
      <c r="AK20" s="2">
        <f t="shared" si="21"/>
        <v>4</v>
      </c>
      <c r="AL20" s="1">
        <f t="shared" si="22"/>
        <v>0</v>
      </c>
      <c r="AM20" s="2">
        <f t="shared" si="23"/>
        <v>0</v>
      </c>
      <c r="AN20">
        <f t="shared" si="24"/>
        <v>22</v>
      </c>
      <c r="AP20">
        <f t="shared" si="25"/>
        <v>13</v>
      </c>
      <c r="AR20">
        <f t="shared" si="26"/>
        <v>9</v>
      </c>
    </row>
    <row r="21" spans="1:44" ht="15">
      <c r="A21" t="s">
        <v>84</v>
      </c>
      <c r="B21">
        <v>31208453</v>
      </c>
      <c r="C21" s="6">
        <v>0.043750000000000004</v>
      </c>
      <c r="D21" s="6">
        <v>0.08402777777777777</v>
      </c>
      <c r="E21" s="6">
        <v>0.042361111111111106</v>
      </c>
      <c r="F21" s="6">
        <v>0.04305555555555556</v>
      </c>
      <c r="G21" s="6">
        <v>0.08402777777777777</v>
      </c>
      <c r="H21" s="6">
        <v>0.12569444444444444</v>
      </c>
      <c r="I21" s="6">
        <v>0.08402777777777777</v>
      </c>
      <c r="M21" s="1">
        <f t="shared" si="0"/>
        <v>1</v>
      </c>
      <c r="N21" s="1">
        <f t="shared" si="1"/>
        <v>3</v>
      </c>
      <c r="O21" s="2">
        <f t="shared" si="2"/>
        <v>2</v>
      </c>
      <c r="P21" s="2">
        <f t="shared" si="3"/>
        <v>1</v>
      </c>
      <c r="Q21" s="1">
        <f t="shared" si="4"/>
        <v>1</v>
      </c>
      <c r="R21" s="1">
        <f t="shared" si="5"/>
        <v>1</v>
      </c>
      <c r="S21" s="2">
        <f t="shared" si="6"/>
        <v>1</v>
      </c>
      <c r="T21" s="2">
        <f t="shared" si="7"/>
        <v>2</v>
      </c>
      <c r="U21" s="1">
        <f t="shared" si="8"/>
        <v>2</v>
      </c>
      <c r="V21" s="1">
        <f t="shared" si="9"/>
        <v>1</v>
      </c>
      <c r="W21" s="2">
        <f t="shared" si="10"/>
        <v>3</v>
      </c>
      <c r="X21" s="2">
        <f t="shared" si="11"/>
        <v>1</v>
      </c>
      <c r="Y21" s="1">
        <f t="shared" si="12"/>
        <v>2</v>
      </c>
      <c r="Z21" s="1">
        <f t="shared" si="13"/>
        <v>1</v>
      </c>
      <c r="AA21" s="2">
        <f t="shared" si="14"/>
      </c>
      <c r="AB21" s="2">
        <f t="shared" si="15"/>
      </c>
      <c r="AF21" s="1">
        <f t="shared" si="16"/>
        <v>0</v>
      </c>
      <c r="AG21" s="2">
        <f t="shared" si="17"/>
        <v>0</v>
      </c>
      <c r="AH21" s="1">
        <f t="shared" si="18"/>
        <v>0</v>
      </c>
      <c r="AI21" s="2">
        <f t="shared" si="19"/>
        <v>3</v>
      </c>
      <c r="AJ21" s="1">
        <f t="shared" si="20"/>
        <v>0</v>
      </c>
      <c r="AK21" s="2">
        <f t="shared" si="21"/>
        <v>0</v>
      </c>
      <c r="AL21" s="1">
        <f t="shared" si="22"/>
        <v>0</v>
      </c>
      <c r="AM21" s="2">
        <f t="shared" si="23"/>
        <v>0</v>
      </c>
      <c r="AN21">
        <f t="shared" si="24"/>
        <v>3</v>
      </c>
      <c r="AP21">
        <f t="shared" si="25"/>
        <v>3</v>
      </c>
      <c r="AR21">
        <f t="shared" si="26"/>
        <v>0</v>
      </c>
    </row>
    <row r="22" spans="1:44" ht="15">
      <c r="A22" t="s">
        <v>61</v>
      </c>
      <c r="B22">
        <v>30804858</v>
      </c>
      <c r="C22" s="6">
        <v>0</v>
      </c>
      <c r="D22" s="6">
        <v>0.042361111111111106</v>
      </c>
      <c r="E22" s="6">
        <v>0.0006944444444444445</v>
      </c>
      <c r="F22" s="6">
        <v>0.042361111111111106</v>
      </c>
      <c r="G22" s="6">
        <v>0.042361111111111106</v>
      </c>
      <c r="H22" s="6">
        <v>0.042361111111111106</v>
      </c>
      <c r="I22" s="6">
        <v>0.041666666666666664</v>
      </c>
      <c r="M22" s="1">
        <f t="shared" si="0"/>
        <v>0</v>
      </c>
      <c r="N22" s="1">
        <f t="shared" si="1"/>
        <v>0</v>
      </c>
      <c r="O22" s="2">
        <f t="shared" si="2"/>
        <v>1</v>
      </c>
      <c r="P22" s="2">
        <f t="shared" si="3"/>
        <v>1</v>
      </c>
      <c r="Q22" s="1">
        <f t="shared" si="4"/>
        <v>0</v>
      </c>
      <c r="R22" s="1">
        <f t="shared" si="5"/>
        <v>1</v>
      </c>
      <c r="S22" s="2">
        <f t="shared" si="6"/>
        <v>1</v>
      </c>
      <c r="T22" s="2">
        <f t="shared" si="7"/>
        <v>1</v>
      </c>
      <c r="U22" s="1">
        <f t="shared" si="8"/>
        <v>1</v>
      </c>
      <c r="V22" s="1">
        <f t="shared" si="9"/>
        <v>1</v>
      </c>
      <c r="W22" s="2">
        <f t="shared" si="10"/>
        <v>1</v>
      </c>
      <c r="X22" s="2">
        <f t="shared" si="11"/>
        <v>1</v>
      </c>
      <c r="Y22" s="1">
        <f t="shared" si="12"/>
        <v>1</v>
      </c>
      <c r="Z22" s="1">
        <f t="shared" si="13"/>
        <v>0</v>
      </c>
      <c r="AA22" s="2">
        <f t="shared" si="14"/>
      </c>
      <c r="AB22" s="2">
        <f t="shared" si="15"/>
      </c>
      <c r="AF22" s="1">
        <f t="shared" si="16"/>
        <v>4</v>
      </c>
      <c r="AG22" s="2">
        <f t="shared" si="17"/>
        <v>0</v>
      </c>
      <c r="AH22" s="1">
        <f t="shared" si="18"/>
        <v>4</v>
      </c>
      <c r="AI22" s="2">
        <f t="shared" si="19"/>
        <v>0</v>
      </c>
      <c r="AJ22" s="1">
        <f t="shared" si="20"/>
        <v>5</v>
      </c>
      <c r="AK22" s="2">
        <f t="shared" si="21"/>
        <v>5</v>
      </c>
      <c r="AL22" s="1">
        <f t="shared" si="22"/>
        <v>0</v>
      </c>
      <c r="AM22" s="2">
        <f t="shared" si="23"/>
        <v>0</v>
      </c>
      <c r="AN22">
        <f t="shared" si="24"/>
        <v>18</v>
      </c>
      <c r="AP22">
        <f t="shared" si="25"/>
        <v>8</v>
      </c>
      <c r="AR22">
        <f t="shared" si="26"/>
        <v>10</v>
      </c>
    </row>
    <row r="23" spans="1:44" ht="15">
      <c r="A23" t="s">
        <v>80</v>
      </c>
      <c r="B23">
        <v>30917323</v>
      </c>
      <c r="C23" s="6">
        <v>0.042361111111111106</v>
      </c>
      <c r="D23" s="6">
        <v>0</v>
      </c>
      <c r="E23" s="6">
        <v>0.04305555555555556</v>
      </c>
      <c r="F23" s="6">
        <v>0.001388888888888889</v>
      </c>
      <c r="G23" s="6">
        <v>0.042361111111111106</v>
      </c>
      <c r="H23" s="6">
        <v>0</v>
      </c>
      <c r="I23" s="6">
        <v>0.12569444444444444</v>
      </c>
      <c r="M23" s="1">
        <f t="shared" si="0"/>
        <v>1</v>
      </c>
      <c r="N23" s="1">
        <f t="shared" si="1"/>
        <v>1</v>
      </c>
      <c r="O23" s="2">
        <f t="shared" si="2"/>
        <v>0</v>
      </c>
      <c r="P23" s="2">
        <f t="shared" si="3"/>
        <v>0</v>
      </c>
      <c r="Q23" s="1">
        <f t="shared" si="4"/>
        <v>1</v>
      </c>
      <c r="R23" s="1">
        <f t="shared" si="5"/>
        <v>2</v>
      </c>
      <c r="S23" s="2">
        <f t="shared" si="6"/>
        <v>0</v>
      </c>
      <c r="T23" s="2">
        <f t="shared" si="7"/>
        <v>2</v>
      </c>
      <c r="U23" s="1">
        <f t="shared" si="8"/>
        <v>1</v>
      </c>
      <c r="V23" s="1">
        <f t="shared" si="9"/>
        <v>1</v>
      </c>
      <c r="W23" s="2">
        <f t="shared" si="10"/>
        <v>0</v>
      </c>
      <c r="X23" s="2">
        <f t="shared" si="11"/>
        <v>0</v>
      </c>
      <c r="Y23" s="1">
        <f t="shared" si="12"/>
        <v>3</v>
      </c>
      <c r="Z23" s="1">
        <f t="shared" si="13"/>
        <v>1</v>
      </c>
      <c r="AA23" s="2">
        <f t="shared" si="14"/>
      </c>
      <c r="AB23" s="2">
        <f t="shared" si="15"/>
      </c>
      <c r="AF23" s="1">
        <f t="shared" si="16"/>
        <v>5</v>
      </c>
      <c r="AG23" s="2">
        <f t="shared" si="17"/>
        <v>0</v>
      </c>
      <c r="AH23" s="1">
        <f t="shared" si="18"/>
        <v>5</v>
      </c>
      <c r="AI23" s="2">
        <f t="shared" si="19"/>
        <v>3</v>
      </c>
      <c r="AJ23" s="1">
        <f t="shared" si="20"/>
        <v>5</v>
      </c>
      <c r="AK23" s="2">
        <f t="shared" si="21"/>
        <v>4</v>
      </c>
      <c r="AL23" s="1">
        <f t="shared" si="22"/>
        <v>0</v>
      </c>
      <c r="AM23" s="2">
        <f t="shared" si="23"/>
        <v>0</v>
      </c>
      <c r="AN23">
        <f t="shared" si="24"/>
        <v>22</v>
      </c>
      <c r="AP23">
        <f t="shared" si="25"/>
        <v>13</v>
      </c>
      <c r="AR23">
        <f t="shared" si="26"/>
        <v>9</v>
      </c>
    </row>
    <row r="24" spans="1:44" ht="15">
      <c r="A24" t="s">
        <v>73</v>
      </c>
      <c r="B24">
        <v>30924748</v>
      </c>
      <c r="C24" s="6">
        <v>0.043750000000000004</v>
      </c>
      <c r="D24" s="6">
        <v>0.042361111111111106</v>
      </c>
      <c r="E24" s="6">
        <v>0.001388888888888889</v>
      </c>
      <c r="F24" s="6">
        <v>0</v>
      </c>
      <c r="G24" s="6">
        <v>0.08333333333333333</v>
      </c>
      <c r="H24" s="6">
        <v>0.042361111111111106</v>
      </c>
      <c r="M24" s="1">
        <f t="shared" si="0"/>
        <v>1</v>
      </c>
      <c r="N24" s="1">
        <f t="shared" si="1"/>
        <v>3</v>
      </c>
      <c r="O24" s="2">
        <f t="shared" si="2"/>
        <v>1</v>
      </c>
      <c r="P24" s="2">
        <f t="shared" si="3"/>
        <v>1</v>
      </c>
      <c r="Q24" s="1">
        <f t="shared" si="4"/>
        <v>0</v>
      </c>
      <c r="R24" s="1">
        <f t="shared" si="5"/>
        <v>2</v>
      </c>
      <c r="S24" s="2">
        <f t="shared" si="6"/>
        <v>0</v>
      </c>
      <c r="T24" s="2">
        <f t="shared" si="7"/>
        <v>0</v>
      </c>
      <c r="U24" s="1">
        <f t="shared" si="8"/>
        <v>2</v>
      </c>
      <c r="V24" s="1">
        <f t="shared" si="9"/>
        <v>0</v>
      </c>
      <c r="W24" s="2">
        <f t="shared" si="10"/>
        <v>1</v>
      </c>
      <c r="X24" s="2">
        <f t="shared" si="11"/>
        <v>1</v>
      </c>
      <c r="Y24" s="1">
        <f t="shared" si="12"/>
      </c>
      <c r="Z24" s="1">
        <f t="shared" si="13"/>
      </c>
      <c r="AA24" s="2">
        <f t="shared" si="14"/>
      </c>
      <c r="AB24" s="2">
        <f t="shared" si="15"/>
      </c>
      <c r="AF24" s="1">
        <f t="shared" si="16"/>
        <v>0</v>
      </c>
      <c r="AG24" s="2">
        <f t="shared" si="17"/>
        <v>0</v>
      </c>
      <c r="AH24" s="1">
        <f t="shared" si="18"/>
        <v>3</v>
      </c>
      <c r="AI24" s="2">
        <f t="shared" si="19"/>
        <v>0</v>
      </c>
      <c r="AJ24" s="1">
        <f t="shared" si="20"/>
        <v>0</v>
      </c>
      <c r="AK24" s="2">
        <f t="shared" si="21"/>
        <v>5</v>
      </c>
      <c r="AL24" s="1">
        <f t="shared" si="22"/>
        <v>0</v>
      </c>
      <c r="AM24" s="2">
        <f t="shared" si="23"/>
        <v>0</v>
      </c>
      <c r="AN24">
        <f t="shared" si="24"/>
        <v>8</v>
      </c>
      <c r="AP24">
        <f t="shared" si="25"/>
        <v>3</v>
      </c>
      <c r="AR24">
        <f t="shared" si="26"/>
        <v>5</v>
      </c>
    </row>
    <row r="25" spans="1:44" ht="15">
      <c r="A25" t="s">
        <v>59</v>
      </c>
      <c r="B25">
        <v>30932790</v>
      </c>
      <c r="C25" s="6">
        <v>0.001388888888888889</v>
      </c>
      <c r="D25" s="6">
        <v>0.041666666666666664</v>
      </c>
      <c r="E25" s="6">
        <v>0.08402777777777777</v>
      </c>
      <c r="F25" s="6">
        <v>0.0006944444444444445</v>
      </c>
      <c r="G25" s="6">
        <v>0.04305555555555556</v>
      </c>
      <c r="H25" s="6">
        <v>0.1673611111111111</v>
      </c>
      <c r="I25" s="6">
        <v>0.04305555555555556</v>
      </c>
      <c r="M25" s="1">
        <f t="shared" si="0"/>
        <v>0</v>
      </c>
      <c r="N25" s="1">
        <f t="shared" si="1"/>
        <v>2</v>
      </c>
      <c r="O25" s="2">
        <f t="shared" si="2"/>
        <v>1</v>
      </c>
      <c r="P25" s="2">
        <f t="shared" si="3"/>
        <v>0</v>
      </c>
      <c r="Q25" s="1">
        <f t="shared" si="4"/>
        <v>2</v>
      </c>
      <c r="R25" s="1">
        <f t="shared" si="5"/>
        <v>1</v>
      </c>
      <c r="S25" s="2">
        <f t="shared" si="6"/>
        <v>0</v>
      </c>
      <c r="T25" s="2">
        <f t="shared" si="7"/>
        <v>1</v>
      </c>
      <c r="U25" s="1">
        <f t="shared" si="8"/>
        <v>1</v>
      </c>
      <c r="V25" s="1">
        <f t="shared" si="9"/>
        <v>2</v>
      </c>
      <c r="W25" s="2">
        <f t="shared" si="10"/>
        <v>4</v>
      </c>
      <c r="X25" s="2">
        <f t="shared" si="11"/>
        <v>1</v>
      </c>
      <c r="Y25" s="1">
        <f t="shared" si="12"/>
        <v>1</v>
      </c>
      <c r="Z25" s="1">
        <f t="shared" si="13"/>
        <v>2</v>
      </c>
      <c r="AA25" s="2">
        <f t="shared" si="14"/>
      </c>
      <c r="AB25" s="2">
        <f t="shared" si="15"/>
      </c>
      <c r="AF25" s="1">
        <f t="shared" si="16"/>
        <v>0</v>
      </c>
      <c r="AG25" s="2">
        <f t="shared" si="17"/>
        <v>0</v>
      </c>
      <c r="AH25" s="1">
        <f t="shared" si="18"/>
        <v>0</v>
      </c>
      <c r="AI25" s="2">
        <f t="shared" si="19"/>
        <v>3</v>
      </c>
      <c r="AJ25" s="1">
        <f t="shared" si="20"/>
        <v>0</v>
      </c>
      <c r="AK25" s="2">
        <f t="shared" si="21"/>
        <v>0</v>
      </c>
      <c r="AL25" s="1">
        <f t="shared" si="22"/>
        <v>0</v>
      </c>
      <c r="AM25" s="2">
        <f t="shared" si="23"/>
        <v>0</v>
      </c>
      <c r="AN25">
        <f t="shared" si="24"/>
        <v>3</v>
      </c>
      <c r="AP25">
        <f t="shared" si="25"/>
        <v>3</v>
      </c>
      <c r="AR25">
        <f t="shared" si="26"/>
        <v>0</v>
      </c>
    </row>
    <row r="26" spans="1:44" ht="15">
      <c r="A26" t="s">
        <v>68</v>
      </c>
      <c r="B26">
        <v>30918693</v>
      </c>
      <c r="C26" s="6">
        <v>0.001388888888888889</v>
      </c>
      <c r="D26" s="6">
        <v>0.042361111111111106</v>
      </c>
      <c r="E26" s="6">
        <v>0.042361111111111106</v>
      </c>
      <c r="F26" s="6">
        <v>0.0006944444444444445</v>
      </c>
      <c r="G26" s="6">
        <v>0.08402777777777777</v>
      </c>
      <c r="H26" s="6">
        <v>0.08333333333333333</v>
      </c>
      <c r="I26" s="6">
        <v>0.042361111111111106</v>
      </c>
      <c r="M26" s="1">
        <f t="shared" si="0"/>
        <v>0</v>
      </c>
      <c r="N26" s="1">
        <f t="shared" si="1"/>
        <v>2</v>
      </c>
      <c r="O26" s="2">
        <f t="shared" si="2"/>
        <v>1</v>
      </c>
      <c r="P26" s="2">
        <f t="shared" si="3"/>
        <v>1</v>
      </c>
      <c r="Q26" s="1">
        <f t="shared" si="4"/>
        <v>1</v>
      </c>
      <c r="R26" s="1">
        <f t="shared" si="5"/>
        <v>1</v>
      </c>
      <c r="S26" s="2">
        <f t="shared" si="6"/>
        <v>0</v>
      </c>
      <c r="T26" s="2">
        <f t="shared" si="7"/>
        <v>1</v>
      </c>
      <c r="U26" s="1">
        <f t="shared" si="8"/>
        <v>2</v>
      </c>
      <c r="V26" s="1">
        <f t="shared" si="9"/>
        <v>1</v>
      </c>
      <c r="W26" s="2">
        <f t="shared" si="10"/>
        <v>2</v>
      </c>
      <c r="X26" s="2">
        <f t="shared" si="11"/>
        <v>0</v>
      </c>
      <c r="Y26" s="1">
        <f t="shared" si="12"/>
        <v>1</v>
      </c>
      <c r="Z26" s="1">
        <f t="shared" si="13"/>
        <v>1</v>
      </c>
      <c r="AA26" s="2">
        <f t="shared" si="14"/>
      </c>
      <c r="AB26" s="2">
        <f t="shared" si="15"/>
      </c>
      <c r="AF26" s="1">
        <f t="shared" si="16"/>
        <v>0</v>
      </c>
      <c r="AG26" s="2">
        <f t="shared" si="17"/>
        <v>0</v>
      </c>
      <c r="AH26" s="1">
        <f t="shared" si="18"/>
        <v>0</v>
      </c>
      <c r="AI26" s="2">
        <f t="shared" si="19"/>
        <v>3</v>
      </c>
      <c r="AJ26" s="1">
        <f t="shared" si="20"/>
        <v>0</v>
      </c>
      <c r="AK26" s="2">
        <f t="shared" si="21"/>
        <v>0</v>
      </c>
      <c r="AL26" s="1">
        <f t="shared" si="22"/>
        <v>5</v>
      </c>
      <c r="AM26" s="2">
        <f t="shared" si="23"/>
        <v>0</v>
      </c>
      <c r="AN26">
        <f t="shared" si="24"/>
        <v>8</v>
      </c>
      <c r="AP26">
        <f t="shared" si="25"/>
        <v>3</v>
      </c>
      <c r="AR26">
        <f t="shared" si="26"/>
        <v>5</v>
      </c>
    </row>
    <row r="27" spans="1:44" ht="15">
      <c r="A27" t="s">
        <v>66</v>
      </c>
      <c r="B27">
        <v>30771288</v>
      </c>
      <c r="C27" s="6">
        <v>0.042361111111111106</v>
      </c>
      <c r="D27" s="6">
        <v>0.04305555555555556</v>
      </c>
      <c r="E27" s="6">
        <v>0.04305555555555556</v>
      </c>
      <c r="F27" s="6">
        <v>0.042361111111111106</v>
      </c>
      <c r="G27" s="6">
        <v>0.08402777777777777</v>
      </c>
      <c r="H27" s="6">
        <v>0.08402777777777777</v>
      </c>
      <c r="I27" s="6">
        <v>0.08402777777777777</v>
      </c>
      <c r="M27" s="1">
        <f t="shared" si="0"/>
        <v>1</v>
      </c>
      <c r="N27" s="1">
        <f t="shared" si="1"/>
        <v>1</v>
      </c>
      <c r="O27" s="2">
        <f t="shared" si="2"/>
        <v>1</v>
      </c>
      <c r="P27" s="2">
        <f t="shared" si="3"/>
        <v>2</v>
      </c>
      <c r="Q27" s="1">
        <f t="shared" si="4"/>
        <v>1</v>
      </c>
      <c r="R27" s="1">
        <f t="shared" si="5"/>
        <v>2</v>
      </c>
      <c r="S27" s="2">
        <f t="shared" si="6"/>
        <v>1</v>
      </c>
      <c r="T27" s="2">
        <f t="shared" si="7"/>
        <v>1</v>
      </c>
      <c r="U27" s="1">
        <f t="shared" si="8"/>
        <v>2</v>
      </c>
      <c r="V27" s="1">
        <f t="shared" si="9"/>
        <v>1</v>
      </c>
      <c r="W27" s="2">
        <f t="shared" si="10"/>
        <v>2</v>
      </c>
      <c r="X27" s="2">
        <f t="shared" si="11"/>
        <v>1</v>
      </c>
      <c r="Y27" s="1">
        <f t="shared" si="12"/>
        <v>2</v>
      </c>
      <c r="Z27" s="1">
        <f t="shared" si="13"/>
        <v>1</v>
      </c>
      <c r="AA27" s="2">
        <f t="shared" si="14"/>
      </c>
      <c r="AB27" s="2">
        <f t="shared" si="15"/>
      </c>
      <c r="AF27" s="1">
        <f t="shared" si="16"/>
        <v>5</v>
      </c>
      <c r="AG27" s="2">
        <f t="shared" si="17"/>
        <v>5</v>
      </c>
      <c r="AH27" s="1">
        <f t="shared" si="18"/>
        <v>5</v>
      </c>
      <c r="AI27" s="2">
        <f t="shared" si="19"/>
        <v>0</v>
      </c>
      <c r="AJ27" s="1">
        <f t="shared" si="20"/>
        <v>0</v>
      </c>
      <c r="AK27" s="2">
        <f t="shared" si="21"/>
        <v>0</v>
      </c>
      <c r="AL27" s="1">
        <f t="shared" si="22"/>
        <v>0</v>
      </c>
      <c r="AM27" s="2">
        <f t="shared" si="23"/>
        <v>0</v>
      </c>
      <c r="AN27">
        <f t="shared" si="24"/>
        <v>15</v>
      </c>
      <c r="AP27">
        <f t="shared" si="25"/>
        <v>15</v>
      </c>
      <c r="AR27">
        <f t="shared" si="26"/>
        <v>0</v>
      </c>
    </row>
    <row r="28" spans="1:44" ht="15">
      <c r="A28" t="s">
        <v>72</v>
      </c>
      <c r="B28">
        <v>30954225</v>
      </c>
      <c r="D28" s="6">
        <v>0.043750000000000004</v>
      </c>
      <c r="E28" s="6">
        <v>0.04305555555555556</v>
      </c>
      <c r="F28" s="6">
        <v>0.043750000000000004</v>
      </c>
      <c r="G28" s="6">
        <v>0.1673611111111111</v>
      </c>
      <c r="H28" s="6">
        <v>0.1277777777777778</v>
      </c>
      <c r="I28" s="6">
        <v>0.12569444444444444</v>
      </c>
      <c r="M28" s="1">
        <f t="shared" si="0"/>
      </c>
      <c r="N28" s="1">
        <f t="shared" si="1"/>
      </c>
      <c r="O28" s="2">
        <f t="shared" si="2"/>
        <v>1</v>
      </c>
      <c r="P28" s="2">
        <f t="shared" si="3"/>
        <v>3</v>
      </c>
      <c r="Q28" s="1">
        <f t="shared" si="4"/>
        <v>1</v>
      </c>
      <c r="R28" s="1">
        <f t="shared" si="5"/>
        <v>2</v>
      </c>
      <c r="S28" s="2">
        <f t="shared" si="6"/>
        <v>1</v>
      </c>
      <c r="T28" s="2">
        <f t="shared" si="7"/>
        <v>3</v>
      </c>
      <c r="U28" s="1">
        <f t="shared" si="8"/>
        <v>4</v>
      </c>
      <c r="V28" s="1">
        <f t="shared" si="9"/>
        <v>1</v>
      </c>
      <c r="W28" s="2">
        <f t="shared" si="10"/>
        <v>3</v>
      </c>
      <c r="X28" s="2">
        <f t="shared" si="11"/>
        <v>4</v>
      </c>
      <c r="Y28" s="1">
        <f t="shared" si="12"/>
        <v>3</v>
      </c>
      <c r="Z28" s="1">
        <f t="shared" si="13"/>
        <v>1</v>
      </c>
      <c r="AA28" s="2">
        <f t="shared" si="14"/>
      </c>
      <c r="AB28" s="2">
        <f t="shared" si="15"/>
      </c>
      <c r="AF28" s="1">
        <f t="shared" si="16"/>
        <v>0</v>
      </c>
      <c r="AG28" s="2">
        <f t="shared" si="17"/>
        <v>3</v>
      </c>
      <c r="AH28" s="1">
        <f t="shared" si="18"/>
        <v>5</v>
      </c>
      <c r="AI28" s="2">
        <f t="shared" si="19"/>
        <v>3</v>
      </c>
      <c r="AJ28" s="1">
        <f t="shared" si="20"/>
        <v>0</v>
      </c>
      <c r="AK28" s="2">
        <f t="shared" si="21"/>
        <v>0</v>
      </c>
      <c r="AL28" s="1">
        <f t="shared" si="22"/>
        <v>0</v>
      </c>
      <c r="AM28" s="2">
        <f t="shared" si="23"/>
        <v>0</v>
      </c>
      <c r="AN28">
        <f t="shared" si="24"/>
        <v>11</v>
      </c>
      <c r="AP28">
        <f t="shared" si="25"/>
        <v>11</v>
      </c>
      <c r="AR28">
        <f t="shared" si="26"/>
        <v>0</v>
      </c>
    </row>
    <row r="29" spans="1:44" ht="15">
      <c r="A29" t="s">
        <v>63</v>
      </c>
      <c r="B29">
        <v>30943878</v>
      </c>
      <c r="C29" s="6">
        <v>0.0006944444444444445</v>
      </c>
      <c r="D29" s="6">
        <v>0.042361111111111106</v>
      </c>
      <c r="E29" s="6">
        <v>0.042361111111111106</v>
      </c>
      <c r="F29" s="6">
        <v>0.043750000000000004</v>
      </c>
      <c r="G29" s="6">
        <v>0.042361111111111106</v>
      </c>
      <c r="H29" s="6">
        <v>0.12569444444444444</v>
      </c>
      <c r="I29" s="6">
        <v>0.042361111111111106</v>
      </c>
      <c r="M29" s="1">
        <f t="shared" si="0"/>
        <v>0</v>
      </c>
      <c r="N29" s="1">
        <f t="shared" si="1"/>
        <v>1</v>
      </c>
      <c r="O29" s="2">
        <f t="shared" si="2"/>
        <v>1</v>
      </c>
      <c r="P29" s="2">
        <f t="shared" si="3"/>
        <v>1</v>
      </c>
      <c r="Q29" s="1">
        <f t="shared" si="4"/>
        <v>1</v>
      </c>
      <c r="R29" s="1">
        <f t="shared" si="5"/>
        <v>1</v>
      </c>
      <c r="S29" s="2">
        <f t="shared" si="6"/>
        <v>1</v>
      </c>
      <c r="T29" s="2">
        <f t="shared" si="7"/>
        <v>3</v>
      </c>
      <c r="U29" s="1">
        <f t="shared" si="8"/>
        <v>1</v>
      </c>
      <c r="V29" s="1">
        <f t="shared" si="9"/>
        <v>1</v>
      </c>
      <c r="W29" s="2">
        <f t="shared" si="10"/>
        <v>3</v>
      </c>
      <c r="X29" s="2">
        <f t="shared" si="11"/>
        <v>1</v>
      </c>
      <c r="Y29" s="1">
        <f t="shared" si="12"/>
        <v>1</v>
      </c>
      <c r="Z29" s="1">
        <f t="shared" si="13"/>
        <v>1</v>
      </c>
      <c r="AA29" s="2">
        <f t="shared" si="14"/>
      </c>
      <c r="AB29" s="2">
        <f t="shared" si="15"/>
      </c>
      <c r="AF29" s="1">
        <f t="shared" si="16"/>
        <v>0</v>
      </c>
      <c r="AG29" s="2">
        <f t="shared" si="17"/>
        <v>0</v>
      </c>
      <c r="AH29" s="1">
        <f t="shared" si="18"/>
        <v>0</v>
      </c>
      <c r="AI29" s="2">
        <f t="shared" si="19"/>
        <v>3</v>
      </c>
      <c r="AJ29" s="1">
        <f t="shared" si="20"/>
        <v>5</v>
      </c>
      <c r="AK29" s="2">
        <f t="shared" si="21"/>
        <v>0</v>
      </c>
      <c r="AL29" s="1">
        <f t="shared" si="22"/>
        <v>5</v>
      </c>
      <c r="AM29" s="2">
        <f t="shared" si="23"/>
        <v>0</v>
      </c>
      <c r="AN29">
        <f t="shared" si="24"/>
        <v>13</v>
      </c>
      <c r="AP29">
        <f t="shared" si="25"/>
        <v>3</v>
      </c>
      <c r="AR29">
        <f t="shared" si="26"/>
        <v>10</v>
      </c>
    </row>
    <row r="30" spans="1:44" ht="15">
      <c r="A30" t="s">
        <v>69</v>
      </c>
      <c r="B30">
        <v>30923465</v>
      </c>
      <c r="C30" s="6">
        <v>0.04305555555555556</v>
      </c>
      <c r="D30" s="6">
        <v>0.042361111111111106</v>
      </c>
      <c r="E30" s="6">
        <v>0</v>
      </c>
      <c r="F30" s="6">
        <v>0.001388888888888889</v>
      </c>
      <c r="G30" s="6">
        <v>0.08333333333333333</v>
      </c>
      <c r="H30" s="6">
        <v>0.08402777777777777</v>
      </c>
      <c r="I30" s="6">
        <v>0.04305555555555556</v>
      </c>
      <c r="M30" s="1">
        <f t="shared" si="0"/>
        <v>1</v>
      </c>
      <c r="N30" s="1">
        <f t="shared" si="1"/>
        <v>2</v>
      </c>
      <c r="O30" s="2">
        <f t="shared" si="2"/>
        <v>1</v>
      </c>
      <c r="P30" s="2">
        <f t="shared" si="3"/>
        <v>1</v>
      </c>
      <c r="Q30" s="1">
        <f t="shared" si="4"/>
        <v>0</v>
      </c>
      <c r="R30" s="1">
        <f t="shared" si="5"/>
        <v>0</v>
      </c>
      <c r="S30" s="2">
        <f t="shared" si="6"/>
        <v>0</v>
      </c>
      <c r="T30" s="2">
        <f t="shared" si="7"/>
        <v>2</v>
      </c>
      <c r="U30" s="1">
        <f t="shared" si="8"/>
        <v>2</v>
      </c>
      <c r="V30" s="1">
        <f t="shared" si="9"/>
        <v>0</v>
      </c>
      <c r="W30" s="2">
        <f t="shared" si="10"/>
        <v>2</v>
      </c>
      <c r="X30" s="2">
        <f t="shared" si="11"/>
        <v>1</v>
      </c>
      <c r="Y30" s="1">
        <f t="shared" si="12"/>
        <v>1</v>
      </c>
      <c r="Z30" s="1">
        <f t="shared" si="13"/>
        <v>2</v>
      </c>
      <c r="AA30" s="2">
        <f t="shared" si="14"/>
      </c>
      <c r="AB30" s="2">
        <f t="shared" si="15"/>
      </c>
      <c r="AF30" s="1">
        <f t="shared" si="16"/>
        <v>0</v>
      </c>
      <c r="AG30" s="2">
        <f t="shared" si="17"/>
        <v>0</v>
      </c>
      <c r="AH30" s="1">
        <f t="shared" si="18"/>
        <v>0</v>
      </c>
      <c r="AI30" s="2">
        <f t="shared" si="19"/>
        <v>3</v>
      </c>
      <c r="AJ30" s="1">
        <f t="shared" si="20"/>
        <v>0</v>
      </c>
      <c r="AK30" s="2">
        <f t="shared" si="21"/>
        <v>0</v>
      </c>
      <c r="AL30" s="1">
        <f t="shared" si="22"/>
        <v>0</v>
      </c>
      <c r="AM30" s="2">
        <f t="shared" si="23"/>
        <v>0</v>
      </c>
      <c r="AN30">
        <f t="shared" si="24"/>
        <v>3</v>
      </c>
      <c r="AP30">
        <f t="shared" si="25"/>
        <v>3</v>
      </c>
      <c r="AR30">
        <f t="shared" si="26"/>
        <v>0</v>
      </c>
    </row>
    <row r="31" spans="1:44" ht="15">
      <c r="A31" t="s">
        <v>22</v>
      </c>
      <c r="B31">
        <v>30714756</v>
      </c>
      <c r="C31" s="6">
        <v>0.043750000000000004</v>
      </c>
      <c r="D31" s="6">
        <v>0.08402777777777777</v>
      </c>
      <c r="E31" s="6">
        <v>0.042361111111111106</v>
      </c>
      <c r="F31" s="6">
        <v>0.043750000000000004</v>
      </c>
      <c r="G31" s="6">
        <v>0.08402777777777777</v>
      </c>
      <c r="H31" s="6">
        <v>0.041666666666666664</v>
      </c>
      <c r="I31" s="6">
        <v>0.08402777777777777</v>
      </c>
      <c r="M31" s="1">
        <f t="shared" si="0"/>
        <v>1</v>
      </c>
      <c r="N31" s="1">
        <f t="shared" si="1"/>
        <v>3</v>
      </c>
      <c r="O31" s="2">
        <f t="shared" si="2"/>
        <v>2</v>
      </c>
      <c r="P31" s="2">
        <f t="shared" si="3"/>
        <v>1</v>
      </c>
      <c r="Q31" s="1">
        <f t="shared" si="4"/>
        <v>1</v>
      </c>
      <c r="R31" s="1">
        <f t="shared" si="5"/>
        <v>1</v>
      </c>
      <c r="S31" s="2">
        <f t="shared" si="6"/>
        <v>1</v>
      </c>
      <c r="T31" s="2">
        <f t="shared" si="7"/>
        <v>3</v>
      </c>
      <c r="U31" s="1">
        <f t="shared" si="8"/>
        <v>2</v>
      </c>
      <c r="V31" s="1">
        <f t="shared" si="9"/>
        <v>1</v>
      </c>
      <c r="W31" s="2">
        <f t="shared" si="10"/>
        <v>1</v>
      </c>
      <c r="X31" s="2">
        <f t="shared" si="11"/>
        <v>0</v>
      </c>
      <c r="Y31" s="1">
        <f t="shared" si="12"/>
        <v>2</v>
      </c>
      <c r="Z31" s="1">
        <f t="shared" si="13"/>
        <v>1</v>
      </c>
      <c r="AA31" s="2">
        <f t="shared" si="14"/>
      </c>
      <c r="AB31" s="2">
        <f t="shared" si="15"/>
      </c>
      <c r="AF31" s="1">
        <f t="shared" si="16"/>
        <v>0</v>
      </c>
      <c r="AG31" s="2">
        <f t="shared" si="17"/>
        <v>0</v>
      </c>
      <c r="AH31" s="1">
        <f t="shared" si="18"/>
        <v>0</v>
      </c>
      <c r="AI31" s="2">
        <f t="shared" si="19"/>
        <v>3</v>
      </c>
      <c r="AJ31" s="1">
        <f t="shared" si="20"/>
        <v>0</v>
      </c>
      <c r="AK31" s="2">
        <f t="shared" si="21"/>
        <v>0</v>
      </c>
      <c r="AL31" s="1">
        <f t="shared" si="22"/>
        <v>0</v>
      </c>
      <c r="AM31" s="2">
        <f t="shared" si="23"/>
        <v>0</v>
      </c>
      <c r="AN31">
        <f t="shared" si="24"/>
        <v>3</v>
      </c>
      <c r="AP31">
        <f t="shared" si="25"/>
        <v>3</v>
      </c>
      <c r="AR31">
        <f t="shared" si="26"/>
        <v>0</v>
      </c>
    </row>
    <row r="32" spans="1:44" ht="15">
      <c r="A32" t="s">
        <v>75</v>
      </c>
      <c r="B32">
        <v>31210837</v>
      </c>
      <c r="E32" s="6">
        <v>0.08402777777777777</v>
      </c>
      <c r="F32" s="6">
        <v>0.08402777777777777</v>
      </c>
      <c r="G32" s="6">
        <v>0.08333333333333333</v>
      </c>
      <c r="H32" s="6">
        <v>0.04305555555555556</v>
      </c>
      <c r="M32" s="1">
        <f t="shared" si="0"/>
      </c>
      <c r="N32" s="1">
        <f t="shared" si="1"/>
      </c>
      <c r="O32" s="2">
        <f t="shared" si="2"/>
      </c>
      <c r="P32" s="2">
        <f t="shared" si="3"/>
      </c>
      <c r="Q32" s="1">
        <f t="shared" si="4"/>
        <v>2</v>
      </c>
      <c r="R32" s="1">
        <f t="shared" si="5"/>
        <v>1</v>
      </c>
      <c r="S32" s="2">
        <f t="shared" si="6"/>
        <v>2</v>
      </c>
      <c r="T32" s="2">
        <f t="shared" si="7"/>
        <v>1</v>
      </c>
      <c r="U32" s="1">
        <f t="shared" si="8"/>
        <v>2</v>
      </c>
      <c r="V32" s="1">
        <f t="shared" si="9"/>
        <v>0</v>
      </c>
      <c r="W32" s="2">
        <f t="shared" si="10"/>
        <v>1</v>
      </c>
      <c r="X32" s="2">
        <f t="shared" si="11"/>
        <v>2</v>
      </c>
      <c r="Y32" s="1">
        <f t="shared" si="12"/>
      </c>
      <c r="Z32" s="1">
        <f t="shared" si="13"/>
      </c>
      <c r="AA32" s="2">
        <f t="shared" si="14"/>
      </c>
      <c r="AB32" s="2">
        <f t="shared" si="15"/>
      </c>
      <c r="AF32" s="1">
        <f t="shared" si="16"/>
        <v>0</v>
      </c>
      <c r="AG32" s="2">
        <f t="shared" si="17"/>
        <v>0</v>
      </c>
      <c r="AH32" s="1">
        <f t="shared" si="18"/>
        <v>0</v>
      </c>
      <c r="AI32" s="2">
        <f t="shared" si="19"/>
        <v>0</v>
      </c>
      <c r="AJ32" s="1">
        <f t="shared" si="20"/>
        <v>0</v>
      </c>
      <c r="AK32" s="2">
        <f t="shared" si="21"/>
        <v>0</v>
      </c>
      <c r="AL32" s="1">
        <f t="shared" si="22"/>
        <v>0</v>
      </c>
      <c r="AM32" s="2">
        <f t="shared" si="23"/>
        <v>0</v>
      </c>
      <c r="AN32">
        <f t="shared" si="24"/>
        <v>0</v>
      </c>
      <c r="AP32">
        <f t="shared" si="25"/>
        <v>0</v>
      </c>
      <c r="AR32">
        <f t="shared" si="26"/>
        <v>0</v>
      </c>
    </row>
    <row r="33" spans="1:44" ht="15">
      <c r="A33" t="s">
        <v>76</v>
      </c>
      <c r="B33">
        <v>30924551</v>
      </c>
      <c r="C33" s="6">
        <v>0.0020833333333333333</v>
      </c>
      <c r="D33" s="6">
        <v>0.125</v>
      </c>
      <c r="E33" s="6">
        <v>0</v>
      </c>
      <c r="F33" s="6">
        <v>0</v>
      </c>
      <c r="G33" s="6">
        <v>0.12708333333333333</v>
      </c>
      <c r="H33" s="6">
        <v>0.0006944444444444445</v>
      </c>
      <c r="I33" s="6">
        <v>0.16666666666666666</v>
      </c>
      <c r="M33" s="1">
        <f t="shared" si="0"/>
        <v>0</v>
      </c>
      <c r="N33" s="1">
        <f t="shared" si="1"/>
        <v>3</v>
      </c>
      <c r="O33" s="2">
        <f t="shared" si="2"/>
        <v>3</v>
      </c>
      <c r="P33" s="2">
        <f t="shared" si="3"/>
        <v>0</v>
      </c>
      <c r="Q33" s="1">
        <f t="shared" si="4"/>
        <v>0</v>
      </c>
      <c r="R33" s="1">
        <f t="shared" si="5"/>
        <v>0</v>
      </c>
      <c r="S33" s="2">
        <f t="shared" si="6"/>
        <v>0</v>
      </c>
      <c r="T33" s="2">
        <f t="shared" si="7"/>
        <v>0</v>
      </c>
      <c r="U33" s="1">
        <f t="shared" si="8"/>
        <v>3</v>
      </c>
      <c r="V33" s="1">
        <f t="shared" si="9"/>
        <v>3</v>
      </c>
      <c r="W33" s="2">
        <f t="shared" si="10"/>
        <v>0</v>
      </c>
      <c r="X33" s="2">
        <f t="shared" si="11"/>
        <v>1</v>
      </c>
      <c r="Y33" s="1">
        <f t="shared" si="12"/>
        <v>4</v>
      </c>
      <c r="Z33" s="1">
        <f t="shared" si="13"/>
        <v>0</v>
      </c>
      <c r="AA33" s="2">
        <f t="shared" si="14"/>
      </c>
      <c r="AB33" s="2">
        <f t="shared" si="15"/>
      </c>
      <c r="AF33" s="1">
        <f t="shared" si="16"/>
        <v>0</v>
      </c>
      <c r="AG33" s="2">
        <f t="shared" si="17"/>
        <v>0</v>
      </c>
      <c r="AH33" s="1">
        <f t="shared" si="18"/>
        <v>0</v>
      </c>
      <c r="AI33" s="2">
        <f t="shared" si="19"/>
        <v>0</v>
      </c>
      <c r="AJ33" s="1">
        <f t="shared" si="20"/>
        <v>4</v>
      </c>
      <c r="AK33" s="2">
        <f t="shared" si="21"/>
        <v>0</v>
      </c>
      <c r="AL33" s="1">
        <f t="shared" si="22"/>
        <v>0</v>
      </c>
      <c r="AM33" s="2">
        <f t="shared" si="23"/>
        <v>0</v>
      </c>
      <c r="AN33">
        <f t="shared" si="24"/>
        <v>4</v>
      </c>
      <c r="AP33">
        <f t="shared" si="25"/>
        <v>0</v>
      </c>
      <c r="AR33">
        <f t="shared" si="26"/>
        <v>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PageLayoutView="0" workbookViewId="0" topLeftCell="A1">
      <selection activeCell="A1" sqref="A1:IV16384"/>
    </sheetView>
  </sheetViews>
  <sheetFormatPr defaultColWidth="2.7109375" defaultRowHeight="15"/>
  <cols>
    <col min="1" max="1" width="2.8515625" style="5" bestFit="1" customWidth="1"/>
    <col min="2" max="2" width="2.28125" style="5" bestFit="1" customWidth="1"/>
    <col min="3" max="4" width="13.7109375" style="5" bestFit="1" customWidth="1"/>
    <col min="5" max="5" width="3.00390625" style="5" customWidth="1"/>
    <col min="6" max="6" width="1.57421875" style="5" bestFit="1" customWidth="1"/>
    <col min="7" max="7" width="3.00390625" style="5" bestFit="1" customWidth="1"/>
    <col min="8" max="10" width="2.7109375" style="5" customWidth="1"/>
    <col min="11" max="11" width="3.28125" style="5" bestFit="1" customWidth="1"/>
    <col min="12" max="12" width="2.28125" style="5" bestFit="1" customWidth="1"/>
    <col min="13" max="14" width="13.7109375" style="5" bestFit="1" customWidth="1"/>
    <col min="15" max="15" width="3.00390625" style="5" customWidth="1"/>
    <col min="16" max="16" width="1.57421875" style="5" bestFit="1" customWidth="1"/>
    <col min="17" max="17" width="3.00390625" style="5" customWidth="1"/>
    <col min="18" max="20" width="2.7109375" style="5" customWidth="1"/>
    <col min="21" max="21" width="2.00390625" style="5" bestFit="1" customWidth="1"/>
    <col min="22" max="22" width="2.28125" style="5" bestFit="1" customWidth="1"/>
    <col min="23" max="24" width="13.7109375" style="5" bestFit="1" customWidth="1"/>
    <col min="25" max="25" width="3.00390625" style="5" customWidth="1"/>
    <col min="26" max="26" width="1.57421875" style="5" bestFit="1" customWidth="1"/>
    <col min="27" max="27" width="3.00390625" style="5" customWidth="1"/>
    <col min="28" max="28" width="2.7109375" style="5" customWidth="1"/>
    <col min="29" max="29" width="11.00390625" style="5" bestFit="1" customWidth="1"/>
    <col min="30" max="30" width="9.421875" style="5" bestFit="1" customWidth="1"/>
    <col min="31" max="31" width="7.7109375" style="5" bestFit="1" customWidth="1"/>
    <col min="32" max="32" width="6.421875" style="5" bestFit="1" customWidth="1"/>
    <col min="33" max="33" width="9.140625" style="5" bestFit="1" customWidth="1"/>
    <col min="34" max="16384" width="2.7109375" style="5" customWidth="1"/>
  </cols>
  <sheetData>
    <row r="1" spans="1:27" ht="15">
      <c r="A1" s="13">
        <v>1</v>
      </c>
      <c r="B1" s="13" t="s">
        <v>203</v>
      </c>
      <c r="C1" s="13" t="s">
        <v>22</v>
      </c>
      <c r="D1" s="13" t="s">
        <v>78</v>
      </c>
      <c r="E1" s="13">
        <f>VLOOKUP(C1,GrA!A:AN,40,FALSE)</f>
        <v>15</v>
      </c>
      <c r="F1" s="13" t="s">
        <v>210</v>
      </c>
      <c r="G1" s="13">
        <f>VLOOKUP(D1,GrA!A:AN,40,FALSE)</f>
        <v>12</v>
      </c>
      <c r="H1" s="13"/>
      <c r="I1" s="13"/>
      <c r="J1" s="13"/>
      <c r="K1" s="13">
        <v>2</v>
      </c>
      <c r="L1" s="13" t="s">
        <v>203</v>
      </c>
      <c r="M1" s="13" t="s">
        <v>78</v>
      </c>
      <c r="N1" s="13" t="s">
        <v>69</v>
      </c>
      <c r="O1" s="13">
        <f>VLOOKUP(M1,GrB!A:AN,40,FALSE)</f>
        <v>16</v>
      </c>
      <c r="P1" s="13" t="s">
        <v>210</v>
      </c>
      <c r="Q1" s="13">
        <f>VLOOKUP(N1,GrB!A:AN,40,FALSE)</f>
        <v>16</v>
      </c>
      <c r="R1" s="13"/>
      <c r="S1" s="13"/>
      <c r="T1" s="13"/>
      <c r="U1" s="13">
        <v>3</v>
      </c>
      <c r="V1" s="13" t="s">
        <v>203</v>
      </c>
      <c r="W1" s="13" t="s">
        <v>78</v>
      </c>
      <c r="X1" s="13" t="s">
        <v>81</v>
      </c>
      <c r="Y1" s="13">
        <f>VLOOKUP(W1,GrC!A:AN,40,FALSE)</f>
        <v>9</v>
      </c>
      <c r="Z1" s="13" t="s">
        <v>210</v>
      </c>
      <c r="AA1" s="13">
        <f>VLOOKUP(X1,GrC!A:AN,40,FALSE)</f>
        <v>16</v>
      </c>
    </row>
    <row r="2" spans="1:27" ht="15">
      <c r="A2" s="13">
        <v>1</v>
      </c>
      <c r="B2" s="13" t="s">
        <v>203</v>
      </c>
      <c r="C2" s="13" t="s">
        <v>69</v>
      </c>
      <c r="D2" s="13" t="s">
        <v>81</v>
      </c>
      <c r="E2" s="13">
        <f>VLOOKUP(C2,GrA!A:AN,40,FALSE)</f>
        <v>17</v>
      </c>
      <c r="F2" s="13" t="s">
        <v>210</v>
      </c>
      <c r="G2" s="13">
        <f>VLOOKUP(D2,GrA!A:AN,40,FALSE)</f>
        <v>3</v>
      </c>
      <c r="H2" s="13"/>
      <c r="I2" s="13"/>
      <c r="J2" s="13"/>
      <c r="K2" s="13">
        <v>2</v>
      </c>
      <c r="L2" s="13" t="s">
        <v>203</v>
      </c>
      <c r="M2" s="13" t="s">
        <v>81</v>
      </c>
      <c r="N2" s="13" t="s">
        <v>22</v>
      </c>
      <c r="O2" s="13">
        <f>VLOOKUP(M2,GrB!A:AN,40,FALSE)</f>
        <v>15</v>
      </c>
      <c r="P2" s="13" t="s">
        <v>210</v>
      </c>
      <c r="Q2" s="13">
        <f>VLOOKUP(N2,GrB!A:AN,40,FALSE)</f>
        <v>9</v>
      </c>
      <c r="R2" s="13"/>
      <c r="S2" s="13"/>
      <c r="T2" s="13"/>
      <c r="U2" s="13">
        <v>3</v>
      </c>
      <c r="V2" s="13" t="s">
        <v>203</v>
      </c>
      <c r="W2" s="13" t="s">
        <v>22</v>
      </c>
      <c r="X2" s="13" t="s">
        <v>69</v>
      </c>
      <c r="Y2" s="13">
        <f>VLOOKUP(W2,GrC!A:AN,40,FALSE)</f>
        <v>19</v>
      </c>
      <c r="Z2" s="13" t="s">
        <v>210</v>
      </c>
      <c r="AA2" s="13">
        <f>VLOOKUP(X2,GrC!A:AN,40,FALSE)</f>
        <v>18</v>
      </c>
    </row>
    <row r="3" spans="1:27" ht="15">
      <c r="A3" s="13">
        <v>1</v>
      </c>
      <c r="B3" s="13" t="s">
        <v>204</v>
      </c>
      <c r="C3" s="13" t="s">
        <v>59</v>
      </c>
      <c r="D3" s="13" t="s">
        <v>83</v>
      </c>
      <c r="E3" s="13">
        <f>VLOOKUP(C3,GrA!A:AN,40,FALSE)</f>
        <v>9</v>
      </c>
      <c r="F3" s="13" t="s">
        <v>210</v>
      </c>
      <c r="G3" s="13">
        <f>VLOOKUP(D3,GrA!A:AN,40,FALSE)</f>
        <v>19</v>
      </c>
      <c r="H3" s="13"/>
      <c r="I3" s="13"/>
      <c r="J3" s="13"/>
      <c r="K3" s="13">
        <v>2</v>
      </c>
      <c r="L3" s="13" t="s">
        <v>204</v>
      </c>
      <c r="M3" s="13" t="s">
        <v>83</v>
      </c>
      <c r="N3" s="13" t="s">
        <v>70</v>
      </c>
      <c r="O3" s="13">
        <f>VLOOKUP(M3,GrB!A:AN,40,FALSE)</f>
        <v>16</v>
      </c>
      <c r="P3" s="13" t="s">
        <v>210</v>
      </c>
      <c r="Q3" s="13">
        <f>VLOOKUP(N3,GrB!A:AN,40,FALSE)</f>
        <v>21</v>
      </c>
      <c r="R3" s="13"/>
      <c r="S3" s="13"/>
      <c r="T3" s="13"/>
      <c r="U3" s="13">
        <v>3</v>
      </c>
      <c r="V3" s="13" t="s">
        <v>204</v>
      </c>
      <c r="W3" s="13" t="s">
        <v>59</v>
      </c>
      <c r="X3" s="13" t="s">
        <v>70</v>
      </c>
      <c r="Y3" s="13">
        <f>VLOOKUP(W3,GrC!A:AN,40,FALSE)</f>
        <v>22</v>
      </c>
      <c r="Z3" s="13" t="s">
        <v>210</v>
      </c>
      <c r="AA3" s="13">
        <f>VLOOKUP(X3,GrC!A:AN,40,FALSE)</f>
        <v>18</v>
      </c>
    </row>
    <row r="4" spans="1:27" ht="15">
      <c r="A4" s="13">
        <v>1</v>
      </c>
      <c r="B4" s="13" t="s">
        <v>204</v>
      </c>
      <c r="C4" s="13" t="s">
        <v>70</v>
      </c>
      <c r="D4" s="13" t="s">
        <v>76</v>
      </c>
      <c r="E4" s="13">
        <f>VLOOKUP(C4,GrA!A:AN,40,FALSE)</f>
        <v>12</v>
      </c>
      <c r="F4" s="13" t="s">
        <v>210</v>
      </c>
      <c r="G4" s="13">
        <f>VLOOKUP(D4,GrA!A:AN,40,FALSE)</f>
        <v>10</v>
      </c>
      <c r="H4" s="13"/>
      <c r="I4" s="13"/>
      <c r="J4" s="13"/>
      <c r="K4" s="13">
        <v>2</v>
      </c>
      <c r="L4" s="13" t="s">
        <v>204</v>
      </c>
      <c r="M4" s="13" t="s">
        <v>76</v>
      </c>
      <c r="N4" s="13" t="s">
        <v>59</v>
      </c>
      <c r="O4" s="13">
        <f>VLOOKUP(M4,GrB!A:AN,40,FALSE)</f>
        <v>5</v>
      </c>
      <c r="P4" s="13" t="s">
        <v>210</v>
      </c>
      <c r="Q4" s="13">
        <f>VLOOKUP(N4,GrB!A:AN,40,FALSE)</f>
        <v>19</v>
      </c>
      <c r="R4" s="13"/>
      <c r="S4" s="13"/>
      <c r="T4" s="13"/>
      <c r="U4" s="13">
        <v>3</v>
      </c>
      <c r="V4" s="13" t="s">
        <v>204</v>
      </c>
      <c r="W4" s="13" t="s">
        <v>76</v>
      </c>
      <c r="X4" s="13" t="s">
        <v>83</v>
      </c>
      <c r="Y4" s="13">
        <f>VLOOKUP(W4,GrC!A:AN,40,FALSE)</f>
        <v>7</v>
      </c>
      <c r="Z4" s="13" t="s">
        <v>210</v>
      </c>
      <c r="AA4" s="13">
        <f>VLOOKUP(X4,GrC!A:AN,40,FALSE)</f>
        <v>22</v>
      </c>
    </row>
    <row r="5" spans="1:27" ht="15">
      <c r="A5" s="13">
        <v>1</v>
      </c>
      <c r="B5" s="13" t="s">
        <v>205</v>
      </c>
      <c r="C5" s="13" t="s">
        <v>25</v>
      </c>
      <c r="D5" s="13" t="s">
        <v>84</v>
      </c>
      <c r="E5" s="13">
        <f>VLOOKUP(C5,GrA!A:AN,40,FALSE)</f>
        <v>11</v>
      </c>
      <c r="F5" s="13" t="s">
        <v>210</v>
      </c>
      <c r="G5" s="13">
        <f>VLOOKUP(D5,GrA!A:AN,40,FALSE)</f>
        <v>13</v>
      </c>
      <c r="H5" s="13"/>
      <c r="I5" s="13"/>
      <c r="J5" s="13"/>
      <c r="K5" s="13">
        <v>2</v>
      </c>
      <c r="L5" s="13" t="s">
        <v>205</v>
      </c>
      <c r="M5" s="13" t="s">
        <v>84</v>
      </c>
      <c r="N5" s="13" t="s">
        <v>71</v>
      </c>
      <c r="O5" s="13">
        <f>VLOOKUP(M5,GrB!A:AN,40,FALSE)</f>
        <v>15</v>
      </c>
      <c r="P5" s="13" t="s">
        <v>210</v>
      </c>
      <c r="Q5" s="13">
        <f>VLOOKUP(N5,GrB!A:AN,40,FALSE)</f>
        <v>19</v>
      </c>
      <c r="R5" s="13"/>
      <c r="S5" s="13"/>
      <c r="T5" s="13"/>
      <c r="U5" s="13">
        <v>3</v>
      </c>
      <c r="V5" s="13" t="s">
        <v>205</v>
      </c>
      <c r="W5" s="13" t="s">
        <v>25</v>
      </c>
      <c r="X5" s="13" t="s">
        <v>71</v>
      </c>
      <c r="Y5" s="13">
        <f>VLOOKUP(W5,GrC!A:AN,40,FALSE)</f>
        <v>17</v>
      </c>
      <c r="Z5" s="13" t="s">
        <v>210</v>
      </c>
      <c r="AA5" s="13">
        <f>VLOOKUP(X5,GrC!A:AN,40,FALSE)</f>
        <v>19</v>
      </c>
    </row>
    <row r="6" spans="1:27" ht="15">
      <c r="A6" s="13">
        <v>1</v>
      </c>
      <c r="B6" s="13" t="s">
        <v>205</v>
      </c>
      <c r="C6" s="13" t="s">
        <v>71</v>
      </c>
      <c r="D6" s="13" t="s">
        <v>77</v>
      </c>
      <c r="E6" s="13">
        <f>VLOOKUP(C6,GrA!A:AN,40,FALSE)</f>
        <v>12</v>
      </c>
      <c r="F6" s="13" t="s">
        <v>210</v>
      </c>
      <c r="G6" s="13">
        <f>VLOOKUP(D6,GrA!A:AN,40,FALSE)</f>
        <v>19</v>
      </c>
      <c r="H6" s="13"/>
      <c r="I6" s="13"/>
      <c r="J6" s="13"/>
      <c r="K6" s="13">
        <v>2</v>
      </c>
      <c r="L6" s="13" t="s">
        <v>205</v>
      </c>
      <c r="M6" s="13" t="s">
        <v>77</v>
      </c>
      <c r="N6" s="13" t="s">
        <v>25</v>
      </c>
      <c r="O6" s="13">
        <f>VLOOKUP(M6,GrB!A:AN,40,FALSE)</f>
        <v>12</v>
      </c>
      <c r="P6" s="13" t="s">
        <v>210</v>
      </c>
      <c r="Q6" s="13">
        <f>VLOOKUP(N6,GrB!A:AN,40,FALSE)</f>
        <v>18</v>
      </c>
      <c r="R6" s="13"/>
      <c r="S6" s="13"/>
      <c r="T6" s="13"/>
      <c r="U6" s="13">
        <v>3</v>
      </c>
      <c r="V6" s="13" t="s">
        <v>205</v>
      </c>
      <c r="W6" s="13" t="s">
        <v>77</v>
      </c>
      <c r="X6" s="13" t="s">
        <v>84</v>
      </c>
      <c r="Y6" s="13">
        <f>VLOOKUP(W6,GrC!A:AN,40,FALSE)</f>
        <v>20</v>
      </c>
      <c r="Z6" s="13" t="s">
        <v>210</v>
      </c>
      <c r="AA6" s="13">
        <f>VLOOKUP(X6,GrC!A:AN,40,FALSE)</f>
        <v>24</v>
      </c>
    </row>
    <row r="7" spans="1:27" ht="15">
      <c r="A7" s="13">
        <v>1</v>
      </c>
      <c r="B7" s="13" t="s">
        <v>206</v>
      </c>
      <c r="C7" s="13" t="s">
        <v>60</v>
      </c>
      <c r="D7" s="13" t="s">
        <v>21</v>
      </c>
      <c r="E7" s="13">
        <f>VLOOKUP(C7,GrA!A:AN,40,FALSE)</f>
        <v>9</v>
      </c>
      <c r="F7" s="13" t="s">
        <v>210</v>
      </c>
      <c r="G7" s="13">
        <f>VLOOKUP(D7,GrA!A:AN,40,FALSE)</f>
        <v>12</v>
      </c>
      <c r="H7" s="13"/>
      <c r="I7" s="13"/>
      <c r="J7" s="13"/>
      <c r="K7" s="13">
        <v>2</v>
      </c>
      <c r="L7" s="13" t="s">
        <v>206</v>
      </c>
      <c r="M7" s="13" t="s">
        <v>21</v>
      </c>
      <c r="N7" s="13" t="s">
        <v>23</v>
      </c>
      <c r="O7" s="13">
        <f>VLOOKUP(M7,GrB!A:AN,40,FALSE)</f>
        <v>20</v>
      </c>
      <c r="P7" s="13" t="s">
        <v>210</v>
      </c>
      <c r="Q7" s="13">
        <f>VLOOKUP(N7,GrB!A:AN,40,FALSE)</f>
        <v>17</v>
      </c>
      <c r="R7" s="13"/>
      <c r="S7" s="13"/>
      <c r="T7" s="13"/>
      <c r="U7" s="13">
        <v>3</v>
      </c>
      <c r="V7" s="13" t="s">
        <v>206</v>
      </c>
      <c r="W7" s="13" t="s">
        <v>60</v>
      </c>
      <c r="X7" s="13" t="s">
        <v>23</v>
      </c>
      <c r="Y7" s="13">
        <f>VLOOKUP(W7,GrC!A:AN,40,FALSE)</f>
        <v>22</v>
      </c>
      <c r="Z7" s="13" t="s">
        <v>210</v>
      </c>
      <c r="AA7" s="13">
        <f>VLOOKUP(X7,GrC!A:AN,40,FALSE)</f>
        <v>18</v>
      </c>
    </row>
    <row r="8" spans="1:27" ht="15">
      <c r="A8" s="13">
        <v>1</v>
      </c>
      <c r="B8" s="13" t="s">
        <v>206</v>
      </c>
      <c r="C8" s="13" t="s">
        <v>23</v>
      </c>
      <c r="D8" s="13" t="s">
        <v>75</v>
      </c>
      <c r="E8" s="13">
        <f>VLOOKUP(C8,GrA!A:AN,40,FALSE)</f>
        <v>9</v>
      </c>
      <c r="F8" s="13" t="s">
        <v>210</v>
      </c>
      <c r="G8" s="13">
        <f>VLOOKUP(D8,GrA!A:AN,40,FALSE)</f>
        <v>12</v>
      </c>
      <c r="H8" s="13"/>
      <c r="I8" s="13"/>
      <c r="J8" s="13"/>
      <c r="K8" s="13">
        <v>2</v>
      </c>
      <c r="L8" s="13" t="s">
        <v>206</v>
      </c>
      <c r="M8" s="13" t="s">
        <v>75</v>
      </c>
      <c r="N8" s="13" t="s">
        <v>60</v>
      </c>
      <c r="O8" s="13">
        <f>VLOOKUP(M8,GrB!A:AN,40,FALSE)</f>
        <v>14</v>
      </c>
      <c r="P8" s="13" t="s">
        <v>210</v>
      </c>
      <c r="Q8" s="13">
        <f>VLOOKUP(N8,GrB!A:AN,40,FALSE)</f>
        <v>17</v>
      </c>
      <c r="R8" s="13"/>
      <c r="S8" s="13"/>
      <c r="T8" s="13"/>
      <c r="U8" s="13">
        <v>3</v>
      </c>
      <c r="V8" s="13" t="s">
        <v>206</v>
      </c>
      <c r="W8" s="13" t="s">
        <v>75</v>
      </c>
      <c r="X8" s="13" t="s">
        <v>21</v>
      </c>
      <c r="Y8" s="13">
        <f>VLOOKUP(W8,GrC!A:AN,40,FALSE)</f>
        <v>14</v>
      </c>
      <c r="Z8" s="13" t="s">
        <v>210</v>
      </c>
      <c r="AA8" s="13">
        <f>VLOOKUP(X8,GrC!A:AN,40,FALSE)</f>
        <v>16</v>
      </c>
    </row>
    <row r="9" spans="1:27" ht="15">
      <c r="A9" s="13">
        <v>1</v>
      </c>
      <c r="B9" s="13" t="s">
        <v>207</v>
      </c>
      <c r="C9" s="13" t="s">
        <v>61</v>
      </c>
      <c r="D9" s="13" t="s">
        <v>68</v>
      </c>
      <c r="E9" s="13">
        <f>VLOOKUP(C9,GrA!A:AN,40,FALSE)</f>
        <v>14</v>
      </c>
      <c r="F9" s="13" t="s">
        <v>210</v>
      </c>
      <c r="G9" s="13">
        <f>VLOOKUP(D9,GrA!A:AN,40,FALSE)</f>
        <v>9</v>
      </c>
      <c r="H9" s="13"/>
      <c r="I9" s="13"/>
      <c r="J9" s="13"/>
      <c r="K9" s="13">
        <v>2</v>
      </c>
      <c r="L9" s="13" t="s">
        <v>207</v>
      </c>
      <c r="M9" s="13" t="s">
        <v>68</v>
      </c>
      <c r="N9" s="13" t="s">
        <v>72</v>
      </c>
      <c r="O9" s="13">
        <f>VLOOKUP(M9,GrB!A:AN,40,FALSE)</f>
        <v>14</v>
      </c>
      <c r="P9" s="13" t="s">
        <v>210</v>
      </c>
      <c r="Q9" s="13">
        <f>VLOOKUP(N9,GrB!A:AN,40,FALSE)</f>
        <v>13</v>
      </c>
      <c r="R9" s="13"/>
      <c r="S9" s="13"/>
      <c r="T9" s="13"/>
      <c r="U9" s="13">
        <v>3</v>
      </c>
      <c r="V9" s="13" t="s">
        <v>207</v>
      </c>
      <c r="W9" s="13" t="s">
        <v>61</v>
      </c>
      <c r="X9" s="13" t="s">
        <v>72</v>
      </c>
      <c r="Y9" s="13">
        <f>VLOOKUP(W9,GrC!A:AN,40,FALSE)</f>
        <v>21</v>
      </c>
      <c r="Z9" s="13" t="s">
        <v>210</v>
      </c>
      <c r="AA9" s="13">
        <f>VLOOKUP(X9,GrC!A:AN,40,FALSE)</f>
        <v>17</v>
      </c>
    </row>
    <row r="10" spans="1:27" ht="15">
      <c r="A10" s="13">
        <v>1</v>
      </c>
      <c r="B10" s="13" t="s">
        <v>207</v>
      </c>
      <c r="C10" s="13" t="s">
        <v>72</v>
      </c>
      <c r="D10" s="13" t="s">
        <v>79</v>
      </c>
      <c r="E10" s="13">
        <f>VLOOKUP(C10,GrA!A:AN,40,FALSE)</f>
        <v>14</v>
      </c>
      <c r="F10" s="13" t="s">
        <v>210</v>
      </c>
      <c r="G10" s="13">
        <f>VLOOKUP(D10,GrA!A:AN,40,FALSE)</f>
        <v>14</v>
      </c>
      <c r="H10" s="13"/>
      <c r="I10" s="13"/>
      <c r="J10" s="13"/>
      <c r="K10" s="13">
        <v>2</v>
      </c>
      <c r="L10" s="13" t="s">
        <v>207</v>
      </c>
      <c r="M10" s="13" t="s">
        <v>79</v>
      </c>
      <c r="N10" s="13" t="s">
        <v>61</v>
      </c>
      <c r="O10" s="13">
        <f>VLOOKUP(M10,GrB!A:AN,40,FALSE)</f>
        <v>21</v>
      </c>
      <c r="P10" s="13" t="s">
        <v>210</v>
      </c>
      <c r="Q10" s="13">
        <f>VLOOKUP(N10,GrB!A:AN,40,FALSE)</f>
        <v>15</v>
      </c>
      <c r="R10" s="13"/>
      <c r="S10" s="13"/>
      <c r="T10" s="13"/>
      <c r="U10" s="13">
        <v>3</v>
      </c>
      <c r="V10" s="13" t="s">
        <v>207</v>
      </c>
      <c r="W10" s="13" t="s">
        <v>79</v>
      </c>
      <c r="X10" s="13" t="s">
        <v>68</v>
      </c>
      <c r="Y10" s="13">
        <f>VLOOKUP(W10,GrC!A:AN,40,FALSE)</f>
        <v>18</v>
      </c>
      <c r="Z10" s="13" t="s">
        <v>210</v>
      </c>
      <c r="AA10" s="13">
        <f>VLOOKUP(X10,GrC!A:AN,40,FALSE)</f>
        <v>18</v>
      </c>
    </row>
    <row r="11" spans="1:27" ht="15">
      <c r="A11" s="13">
        <v>1</v>
      </c>
      <c r="B11" s="13" t="s">
        <v>202</v>
      </c>
      <c r="C11" s="13" t="s">
        <v>74</v>
      </c>
      <c r="D11" s="13" t="s">
        <v>62</v>
      </c>
      <c r="E11" s="13">
        <f>VLOOKUP(C11,GrA!A:AN,40,FALSE)</f>
        <v>12</v>
      </c>
      <c r="F11" s="13" t="s">
        <v>210</v>
      </c>
      <c r="G11" s="13">
        <f>VLOOKUP(D11,GrA!A:AN,40,FALSE)</f>
        <v>12</v>
      </c>
      <c r="H11" s="13"/>
      <c r="I11" s="13"/>
      <c r="J11" s="13"/>
      <c r="K11" s="13">
        <v>2</v>
      </c>
      <c r="L11" s="13" t="s">
        <v>202</v>
      </c>
      <c r="M11" s="13" t="s">
        <v>73</v>
      </c>
      <c r="N11" s="13" t="s">
        <v>74</v>
      </c>
      <c r="O11" s="13">
        <f>VLOOKUP(M11,GrB!A:AN,40,FALSE)</f>
        <v>9</v>
      </c>
      <c r="P11" s="13" t="s">
        <v>210</v>
      </c>
      <c r="Q11" s="13">
        <f>VLOOKUP(N11,GrB!A:AN,40,FALSE)</f>
        <v>14</v>
      </c>
      <c r="R11" s="13"/>
      <c r="S11" s="13"/>
      <c r="T11" s="13"/>
      <c r="U11" s="13">
        <v>3</v>
      </c>
      <c r="V11" s="13" t="s">
        <v>202</v>
      </c>
      <c r="W11" s="13" t="s">
        <v>62</v>
      </c>
      <c r="X11" s="13" t="s">
        <v>73</v>
      </c>
      <c r="Y11" s="13">
        <f>VLOOKUP(W11,GrC!A:AN,40,FALSE)</f>
        <v>13</v>
      </c>
      <c r="Z11" s="13" t="s">
        <v>210</v>
      </c>
      <c r="AA11" s="13">
        <f>VLOOKUP(X11,GrC!A:AN,40,FALSE)</f>
        <v>17</v>
      </c>
    </row>
    <row r="12" spans="1:27" ht="15">
      <c r="A12" s="13">
        <v>1</v>
      </c>
      <c r="B12" s="13" t="s">
        <v>202</v>
      </c>
      <c r="C12" s="13" t="s">
        <v>67</v>
      </c>
      <c r="D12" s="13" t="s">
        <v>73</v>
      </c>
      <c r="E12" s="13">
        <f>VLOOKUP(C12,GrA!A:AN,40,FALSE)</f>
        <v>10</v>
      </c>
      <c r="F12" s="13" t="s">
        <v>210</v>
      </c>
      <c r="G12" s="13">
        <f>VLOOKUP(D12,GrA!A:AN,40,FALSE)</f>
        <v>14</v>
      </c>
      <c r="H12" s="13"/>
      <c r="I12" s="13"/>
      <c r="J12" s="13"/>
      <c r="K12" s="13">
        <v>2</v>
      </c>
      <c r="L12" s="13" t="s">
        <v>202</v>
      </c>
      <c r="M12" s="13" t="s">
        <v>62</v>
      </c>
      <c r="N12" s="13" t="s">
        <v>67</v>
      </c>
      <c r="O12" s="13">
        <f>VLOOKUP(M12,GrB!A:AN,40,FALSE)</f>
        <v>6</v>
      </c>
      <c r="P12" s="13" t="s">
        <v>210</v>
      </c>
      <c r="Q12" s="13">
        <f>VLOOKUP(N12,GrB!A:AN,40,FALSE)</f>
        <v>12</v>
      </c>
      <c r="R12" s="13"/>
      <c r="S12" s="13"/>
      <c r="T12" s="13"/>
      <c r="U12" s="13">
        <v>3</v>
      </c>
      <c r="V12" s="13" t="s">
        <v>202</v>
      </c>
      <c r="W12" s="13" t="s">
        <v>74</v>
      </c>
      <c r="X12" s="13" t="s">
        <v>67</v>
      </c>
      <c r="Y12" s="13">
        <f>VLOOKUP(W12,GrC!A:AN,40,FALSE)</f>
        <v>21</v>
      </c>
      <c r="Z12" s="13" t="s">
        <v>210</v>
      </c>
      <c r="AA12" s="13">
        <f>VLOOKUP(X12,GrC!A:AN,40,FALSE)</f>
        <v>17</v>
      </c>
    </row>
    <row r="13" spans="1:27" ht="15">
      <c r="A13" s="13">
        <v>1</v>
      </c>
      <c r="B13" s="13" t="s">
        <v>208</v>
      </c>
      <c r="C13" s="13" t="s">
        <v>63</v>
      </c>
      <c r="D13" s="13" t="s">
        <v>66</v>
      </c>
      <c r="E13" s="13">
        <f>VLOOKUP(C13,GrA!A:AN,40,FALSE)</f>
        <v>10</v>
      </c>
      <c r="F13" s="13" t="s">
        <v>210</v>
      </c>
      <c r="G13" s="13">
        <f>VLOOKUP(D13,GrA!A:AN,40,FALSE)</f>
        <v>13</v>
      </c>
      <c r="H13" s="13"/>
      <c r="I13" s="13"/>
      <c r="J13" s="13"/>
      <c r="K13" s="13">
        <v>2</v>
      </c>
      <c r="L13" s="13" t="s">
        <v>208</v>
      </c>
      <c r="M13" s="13" t="s">
        <v>66</v>
      </c>
      <c r="N13" s="13" t="s">
        <v>80</v>
      </c>
      <c r="O13" s="13">
        <f>VLOOKUP(M13,GrB!A:AN,40,FALSE)</f>
        <v>15</v>
      </c>
      <c r="P13" s="13" t="s">
        <v>210</v>
      </c>
      <c r="Q13" s="13">
        <f>VLOOKUP(N13,GrB!A:AN,40,FALSE)</f>
        <v>14</v>
      </c>
      <c r="R13" s="13"/>
      <c r="S13" s="13"/>
      <c r="T13" s="13"/>
      <c r="U13" s="13">
        <v>3</v>
      </c>
      <c r="V13" s="13" t="s">
        <v>208</v>
      </c>
      <c r="W13" s="13" t="s">
        <v>63</v>
      </c>
      <c r="X13" s="13" t="s">
        <v>80</v>
      </c>
      <c r="Y13" s="13">
        <f>VLOOKUP(W13,GrC!A:AN,40,FALSE)</f>
        <v>11</v>
      </c>
      <c r="Z13" s="13" t="s">
        <v>210</v>
      </c>
      <c r="AA13" s="13">
        <f>VLOOKUP(X13,GrC!A:AN,40,FALSE)</f>
        <v>18</v>
      </c>
    </row>
    <row r="14" spans="1:27" ht="15">
      <c r="A14" s="13">
        <v>1</v>
      </c>
      <c r="B14" s="13" t="s">
        <v>208</v>
      </c>
      <c r="C14" s="13" t="s">
        <v>80</v>
      </c>
      <c r="D14" s="13" t="s">
        <v>24</v>
      </c>
      <c r="E14" s="13">
        <f>VLOOKUP(C14,GrA!A:AN,40,FALSE)</f>
        <v>10</v>
      </c>
      <c r="F14" s="13" t="s">
        <v>210</v>
      </c>
      <c r="G14" s="13">
        <f>VLOOKUP(D14,GrA!A:AN,40,FALSE)</f>
        <v>11</v>
      </c>
      <c r="H14" s="13"/>
      <c r="I14" s="13"/>
      <c r="J14" s="13"/>
      <c r="K14" s="13">
        <v>2</v>
      </c>
      <c r="L14" s="13" t="s">
        <v>208</v>
      </c>
      <c r="M14" s="13" t="s">
        <v>24</v>
      </c>
      <c r="N14" s="13" t="s">
        <v>63</v>
      </c>
      <c r="O14" s="13">
        <f>VLOOKUP(M14,GrB!A:AN,40,FALSE)</f>
        <v>14</v>
      </c>
      <c r="P14" s="13" t="s">
        <v>210</v>
      </c>
      <c r="Q14" s="13">
        <f>VLOOKUP(N14,GrB!A:AN,40,FALSE)</f>
        <v>11</v>
      </c>
      <c r="R14" s="13"/>
      <c r="S14" s="13"/>
      <c r="T14" s="13"/>
      <c r="U14" s="13">
        <v>3</v>
      </c>
      <c r="V14" s="13" t="s">
        <v>208</v>
      </c>
      <c r="W14" s="13" t="s">
        <v>24</v>
      </c>
      <c r="X14" s="13" t="s">
        <v>66</v>
      </c>
      <c r="Y14" s="13">
        <f>VLOOKUP(W14,GrC!A:AN,40,FALSE)</f>
        <v>17</v>
      </c>
      <c r="Z14" s="13" t="s">
        <v>210</v>
      </c>
      <c r="AA14" s="13">
        <f>VLOOKUP(X14,GrC!A:AN,40,FALSE)</f>
        <v>19</v>
      </c>
    </row>
    <row r="15" spans="1:27" ht="15">
      <c r="A15" s="13">
        <v>1</v>
      </c>
      <c r="B15" s="13" t="s">
        <v>209</v>
      </c>
      <c r="C15" s="13" t="s">
        <v>64</v>
      </c>
      <c r="D15" s="13" t="s">
        <v>82</v>
      </c>
      <c r="E15" s="13">
        <f>VLOOKUP(C15,GrA!A:AN,40,FALSE)</f>
        <v>12</v>
      </c>
      <c r="F15" s="13" t="s">
        <v>210</v>
      </c>
      <c r="G15" s="13">
        <f>VLOOKUP(D15,GrA!A:AN,40,FALSE)</f>
        <v>22</v>
      </c>
      <c r="H15" s="13"/>
      <c r="I15" s="13"/>
      <c r="J15" s="13"/>
      <c r="K15" s="13">
        <v>2</v>
      </c>
      <c r="L15" s="13" t="s">
        <v>209</v>
      </c>
      <c r="M15" s="13" t="s">
        <v>65</v>
      </c>
      <c r="N15" s="13" t="s">
        <v>82</v>
      </c>
      <c r="O15" s="13">
        <f>VLOOKUP(M15,GrB!A:AN,40,FALSE)</f>
        <v>14</v>
      </c>
      <c r="P15" s="13" t="s">
        <v>210</v>
      </c>
      <c r="Q15" s="13">
        <f>VLOOKUP(N15,GrB!A:AN,40,FALSE)</f>
        <v>9</v>
      </c>
      <c r="R15" s="13"/>
      <c r="S15" s="13"/>
      <c r="T15" s="13"/>
      <c r="U15" s="13">
        <v>3</v>
      </c>
      <c r="V15" s="13" t="s">
        <v>209</v>
      </c>
      <c r="W15" s="13" t="s">
        <v>64</v>
      </c>
      <c r="X15" s="13" t="s">
        <v>65</v>
      </c>
      <c r="Y15" s="13">
        <f>VLOOKUP(W15,GrC!A:AN,40,FALSE)</f>
        <v>23</v>
      </c>
      <c r="Z15" s="13" t="s">
        <v>210</v>
      </c>
      <c r="AA15" s="13">
        <f>VLOOKUP(X15,GrC!A:AN,40,FALSE)</f>
        <v>19</v>
      </c>
    </row>
    <row r="16" spans="1:27" ht="15">
      <c r="A16" s="13">
        <v>1</v>
      </c>
      <c r="B16" s="13" t="s">
        <v>209</v>
      </c>
      <c r="C16" s="13" t="s">
        <v>20</v>
      </c>
      <c r="D16" s="13" t="s">
        <v>65</v>
      </c>
      <c r="E16" s="13">
        <f>VLOOKUP(C16,GrA!A:AN,40,FALSE)</f>
        <v>19</v>
      </c>
      <c r="F16" s="13" t="s">
        <v>210</v>
      </c>
      <c r="G16" s="13">
        <f>VLOOKUP(D16,GrA!A:AN,40,FALSE)</f>
        <v>12</v>
      </c>
      <c r="H16" s="13"/>
      <c r="I16" s="13"/>
      <c r="J16" s="13"/>
      <c r="K16" s="13">
        <v>2</v>
      </c>
      <c r="L16" s="13" t="s">
        <v>209</v>
      </c>
      <c r="M16" s="13" t="s">
        <v>20</v>
      </c>
      <c r="N16" s="13" t="s">
        <v>64</v>
      </c>
      <c r="O16" s="13">
        <f>VLOOKUP(M16,GrB!A:AN,40,FALSE)</f>
        <v>15</v>
      </c>
      <c r="P16" s="13" t="s">
        <v>210</v>
      </c>
      <c r="Q16" s="13">
        <f>VLOOKUP(N16,GrB!A:AN,40,FALSE)</f>
        <v>15</v>
      </c>
      <c r="R16" s="13"/>
      <c r="S16" s="13"/>
      <c r="T16" s="13"/>
      <c r="U16" s="13">
        <v>3</v>
      </c>
      <c r="V16" s="13" t="s">
        <v>209</v>
      </c>
      <c r="W16" s="13" t="s">
        <v>82</v>
      </c>
      <c r="X16" s="13" t="s">
        <v>20</v>
      </c>
      <c r="Y16" s="13">
        <f>VLOOKUP(W16,GrC!A:AN,40,FALSE)</f>
        <v>14</v>
      </c>
      <c r="Z16" s="13" t="s">
        <v>210</v>
      </c>
      <c r="AA16" s="13">
        <f>VLOOKUP(X16,GrC!A:AN,40,FALSE)</f>
        <v>17</v>
      </c>
    </row>
    <row r="17" s="7" customFormat="1" ht="15"/>
    <row r="18" s="7" customFormat="1" ht="15"/>
    <row r="19" s="7" customFormat="1" ht="15"/>
    <row r="20" spans="1:27" s="7" customFormat="1" ht="15">
      <c r="A20" s="13">
        <v>4</v>
      </c>
      <c r="B20" s="13" t="s">
        <v>203</v>
      </c>
      <c r="C20" s="13" t="s">
        <v>78</v>
      </c>
      <c r="D20" s="13" t="s">
        <v>22</v>
      </c>
      <c r="E20" s="13">
        <f>VLOOKUP(C20,GrD!A:AN,40,FALSE)</f>
        <v>12</v>
      </c>
      <c r="F20" s="13" t="s">
        <v>210</v>
      </c>
      <c r="G20" s="13">
        <f>VLOOKUP(D20,GrD!A:AN,40,FALSE)</f>
        <v>3</v>
      </c>
      <c r="K20" s="13">
        <v>5</v>
      </c>
      <c r="L20" s="13" t="s">
        <v>203</v>
      </c>
      <c r="M20" s="13" t="s">
        <v>69</v>
      </c>
      <c r="N20" s="13" t="s">
        <v>78</v>
      </c>
      <c r="O20" s="13">
        <f>VLOOKUP(M20,GrE!A:AN,40,FALSE)</f>
        <v>6</v>
      </c>
      <c r="P20" s="13" t="s">
        <v>210</v>
      </c>
      <c r="Q20" s="13">
        <f>VLOOKUP(N20,GrE!A:AN,40,FALSE)</f>
        <v>8</v>
      </c>
      <c r="R20" s="13"/>
      <c r="S20" s="13"/>
      <c r="T20" s="13"/>
      <c r="U20" s="13">
        <v>6</v>
      </c>
      <c r="V20" s="13" t="s">
        <v>203</v>
      </c>
      <c r="W20" s="13" t="s">
        <v>81</v>
      </c>
      <c r="X20" s="13" t="s">
        <v>78</v>
      </c>
      <c r="Y20" s="13">
        <f>VLOOKUP(W20,GrF!A:AN,40,FALSE)</f>
        <v>6</v>
      </c>
      <c r="Z20" s="13" t="s">
        <v>210</v>
      </c>
      <c r="AA20" s="13">
        <f>VLOOKUP(X20,GrF!A:AN,40,FALSE)</f>
        <v>7</v>
      </c>
    </row>
    <row r="21" spans="1:27" s="7" customFormat="1" ht="15">
      <c r="A21" s="13">
        <v>4</v>
      </c>
      <c r="B21" s="13" t="s">
        <v>203</v>
      </c>
      <c r="C21" s="13" t="s">
        <v>81</v>
      </c>
      <c r="D21" s="13" t="s">
        <v>69</v>
      </c>
      <c r="E21" s="13">
        <f>VLOOKUP(C21,GrD!A:AN,40,FALSE)</f>
        <v>20</v>
      </c>
      <c r="F21" s="13" t="s">
        <v>210</v>
      </c>
      <c r="G21" s="13">
        <f>VLOOKUP(D21,GrD!A:AN,40,FALSE)</f>
        <v>8</v>
      </c>
      <c r="K21" s="13">
        <v>5</v>
      </c>
      <c r="L21" s="13" t="s">
        <v>203</v>
      </c>
      <c r="M21" s="13" t="s">
        <v>22</v>
      </c>
      <c r="N21" s="13" t="s">
        <v>81</v>
      </c>
      <c r="O21" s="13">
        <f>VLOOKUP(M21,GrE!A:AN,40,FALSE)</f>
        <v>7</v>
      </c>
      <c r="P21" s="13" t="s">
        <v>210</v>
      </c>
      <c r="Q21" s="13">
        <f>VLOOKUP(N21,GrE!A:AN,40,FALSE)</f>
        <v>7</v>
      </c>
      <c r="R21" s="13"/>
      <c r="S21" s="13"/>
      <c r="T21" s="13"/>
      <c r="U21" s="13">
        <v>6</v>
      </c>
      <c r="V21" s="13" t="s">
        <v>203</v>
      </c>
      <c r="W21" s="13" t="s">
        <v>69</v>
      </c>
      <c r="X21" s="13" t="s">
        <v>22</v>
      </c>
      <c r="Y21" s="13">
        <f>VLOOKUP(W21,GrF!A:AN,40,FALSE)</f>
        <v>12</v>
      </c>
      <c r="Z21" s="13" t="s">
        <v>210</v>
      </c>
      <c r="AA21" s="13">
        <f>VLOOKUP(X21,GrF!A:AN,40,FALSE)</f>
        <v>12</v>
      </c>
    </row>
    <row r="22" spans="1:27" s="7" customFormat="1" ht="15">
      <c r="A22" s="13">
        <v>4</v>
      </c>
      <c r="B22" s="13" t="s">
        <v>204</v>
      </c>
      <c r="C22" s="13" t="s">
        <v>83</v>
      </c>
      <c r="D22" s="13" t="s">
        <v>59</v>
      </c>
      <c r="E22" s="13">
        <f>VLOOKUP(C22,GrD!A:AN,40,FALSE)</f>
        <v>8</v>
      </c>
      <c r="F22" s="13" t="s">
        <v>210</v>
      </c>
      <c r="G22" s="13">
        <f>VLOOKUP(D22,GrD!A:AN,40,FALSE)</f>
        <v>12</v>
      </c>
      <c r="K22" s="13">
        <v>5</v>
      </c>
      <c r="L22" s="13" t="s">
        <v>204</v>
      </c>
      <c r="M22" s="13" t="s">
        <v>70</v>
      </c>
      <c r="N22" s="13" t="s">
        <v>83</v>
      </c>
      <c r="O22" s="13">
        <f>VLOOKUP(M22,GrE!A:AN,40,FALSE)</f>
        <v>7</v>
      </c>
      <c r="P22" s="13" t="s">
        <v>210</v>
      </c>
      <c r="Q22" s="13">
        <f>VLOOKUP(N22,GrE!A:AN,40,FALSE)</f>
        <v>11</v>
      </c>
      <c r="R22" s="13"/>
      <c r="S22" s="13"/>
      <c r="T22" s="13"/>
      <c r="U22" s="13">
        <v>6</v>
      </c>
      <c r="V22" s="13" t="s">
        <v>204</v>
      </c>
      <c r="W22" s="13" t="s">
        <v>70</v>
      </c>
      <c r="X22" s="13" t="s">
        <v>59</v>
      </c>
      <c r="Y22" s="13">
        <f>VLOOKUP(W22,GrF!A:AN,40,FALSE)</f>
        <v>6</v>
      </c>
      <c r="Z22" s="13" t="s">
        <v>210</v>
      </c>
      <c r="AA22" s="13">
        <f>VLOOKUP(X22,GrF!A:AN,40,FALSE)</f>
        <v>3</v>
      </c>
    </row>
    <row r="23" spans="1:27" s="7" customFormat="1" ht="15">
      <c r="A23" s="13">
        <v>4</v>
      </c>
      <c r="B23" s="13" t="s">
        <v>204</v>
      </c>
      <c r="C23" s="13" t="s">
        <v>76</v>
      </c>
      <c r="D23" s="13" t="s">
        <v>70</v>
      </c>
      <c r="E23" s="13">
        <f>VLOOKUP(C23,GrD!A:AN,40,FALSE)</f>
        <v>11</v>
      </c>
      <c r="F23" s="13" t="s">
        <v>210</v>
      </c>
      <c r="G23" s="13">
        <f>VLOOKUP(D23,GrD!A:AN,40,FALSE)</f>
        <v>10</v>
      </c>
      <c r="K23" s="13">
        <v>5</v>
      </c>
      <c r="L23" s="13" t="s">
        <v>204</v>
      </c>
      <c r="M23" s="13" t="s">
        <v>59</v>
      </c>
      <c r="N23" s="13" t="s">
        <v>76</v>
      </c>
      <c r="O23" s="13">
        <f>VLOOKUP(M23,GrE!A:AN,40,FALSE)</f>
        <v>3</v>
      </c>
      <c r="P23" s="13" t="s">
        <v>210</v>
      </c>
      <c r="Q23" s="13">
        <f>VLOOKUP(N23,GrE!A:AN,40,FALSE)</f>
        <v>3</v>
      </c>
      <c r="R23" s="13"/>
      <c r="S23" s="13"/>
      <c r="T23" s="13"/>
      <c r="U23" s="13">
        <v>6</v>
      </c>
      <c r="V23" s="13" t="s">
        <v>204</v>
      </c>
      <c r="W23" s="13" t="s">
        <v>83</v>
      </c>
      <c r="X23" s="13" t="s">
        <v>76</v>
      </c>
      <c r="Y23" s="13">
        <f>VLOOKUP(W23,GrF!A:AN,40,FALSE)</f>
        <v>6</v>
      </c>
      <c r="Z23" s="13" t="s">
        <v>210</v>
      </c>
      <c r="AA23" s="13">
        <f>VLOOKUP(X23,GrF!A:AN,40,FALSE)</f>
        <v>12</v>
      </c>
    </row>
    <row r="24" spans="1:27" s="7" customFormat="1" ht="15">
      <c r="A24" s="13">
        <v>4</v>
      </c>
      <c r="B24" s="13" t="s">
        <v>205</v>
      </c>
      <c r="C24" s="13" t="s">
        <v>84</v>
      </c>
      <c r="D24" s="13" t="s">
        <v>25</v>
      </c>
      <c r="E24" s="13">
        <f>VLOOKUP(C24,GrD!A:AN,40,FALSE)</f>
        <v>14</v>
      </c>
      <c r="F24" s="13" t="s">
        <v>210</v>
      </c>
      <c r="G24" s="13">
        <f>VLOOKUP(D24,GrD!A:AN,40,FALSE)</f>
        <v>10</v>
      </c>
      <c r="K24" s="13">
        <v>5</v>
      </c>
      <c r="L24" s="13" t="s">
        <v>205</v>
      </c>
      <c r="M24" s="13" t="s">
        <v>71</v>
      </c>
      <c r="N24" s="13" t="s">
        <v>84</v>
      </c>
      <c r="O24" s="13">
        <f>VLOOKUP(M24,GrE!A:AN,40,FALSE)</f>
        <v>3</v>
      </c>
      <c r="P24" s="13" t="s">
        <v>210</v>
      </c>
      <c r="Q24" s="13">
        <f>VLOOKUP(N24,GrE!A:AN,40,FALSE)</f>
        <v>7</v>
      </c>
      <c r="R24" s="13"/>
      <c r="S24" s="13"/>
      <c r="T24" s="13"/>
      <c r="U24" s="13">
        <v>6</v>
      </c>
      <c r="V24" s="13" t="s">
        <v>205</v>
      </c>
      <c r="W24" s="13" t="s">
        <v>71</v>
      </c>
      <c r="X24" s="13" t="s">
        <v>25</v>
      </c>
      <c r="Y24" s="13">
        <f>VLOOKUP(W24,GrF!A:AN,40,FALSE)</f>
        <v>6</v>
      </c>
      <c r="Z24" s="13" t="s">
        <v>210</v>
      </c>
      <c r="AA24" s="13">
        <f>VLOOKUP(X24,GrF!A:AN,40,FALSE)</f>
        <v>10</v>
      </c>
    </row>
    <row r="25" spans="1:27" s="7" customFormat="1" ht="15">
      <c r="A25" s="13">
        <v>4</v>
      </c>
      <c r="B25" s="13" t="s">
        <v>205</v>
      </c>
      <c r="C25" s="13" t="s">
        <v>77</v>
      </c>
      <c r="D25" s="13" t="s">
        <v>71</v>
      </c>
      <c r="E25" s="13">
        <f>VLOOKUP(C25,GrD!A:AN,40,FALSE)</f>
        <v>11</v>
      </c>
      <c r="F25" s="13" t="s">
        <v>210</v>
      </c>
      <c r="G25" s="13">
        <f>VLOOKUP(D25,GrD!A:AN,40,FALSE)</f>
        <v>20</v>
      </c>
      <c r="K25" s="13">
        <v>5</v>
      </c>
      <c r="L25" s="13" t="s">
        <v>205</v>
      </c>
      <c r="M25" s="13" t="s">
        <v>25</v>
      </c>
      <c r="N25" s="13" t="s">
        <v>77</v>
      </c>
      <c r="O25" s="13">
        <f>VLOOKUP(M25,GrE!A:AN,40,FALSE)</f>
        <v>12</v>
      </c>
      <c r="P25" s="13" t="s">
        <v>210</v>
      </c>
      <c r="Q25" s="13">
        <f>VLOOKUP(N25,GrE!A:AN,40,FALSE)</f>
        <v>12</v>
      </c>
      <c r="R25" s="13"/>
      <c r="S25" s="13"/>
      <c r="T25" s="13"/>
      <c r="U25" s="13">
        <v>6</v>
      </c>
      <c r="V25" s="13" t="s">
        <v>205</v>
      </c>
      <c r="W25" s="13" t="s">
        <v>84</v>
      </c>
      <c r="X25" s="13" t="s">
        <v>77</v>
      </c>
      <c r="Y25" s="13">
        <f>VLOOKUP(W25,GrF!A:AN,40,FALSE)</f>
        <v>10</v>
      </c>
      <c r="Z25" s="13" t="s">
        <v>210</v>
      </c>
      <c r="AA25" s="13">
        <f>VLOOKUP(X25,GrF!A:AN,40,FALSE)</f>
        <v>11</v>
      </c>
    </row>
    <row r="26" spans="1:27" s="7" customFormat="1" ht="15">
      <c r="A26" s="13">
        <v>4</v>
      </c>
      <c r="B26" s="13" t="s">
        <v>206</v>
      </c>
      <c r="C26" s="13" t="s">
        <v>21</v>
      </c>
      <c r="D26" s="13" t="s">
        <v>60</v>
      </c>
      <c r="E26" s="13">
        <f>VLOOKUP(C26,GrD!A:AN,40,FALSE)</f>
        <v>12</v>
      </c>
      <c r="F26" s="13" t="s">
        <v>210</v>
      </c>
      <c r="G26" s="13">
        <f>VLOOKUP(D26,GrD!A:AN,40,FALSE)</f>
        <v>12</v>
      </c>
      <c r="K26" s="13">
        <v>5</v>
      </c>
      <c r="L26" s="13" t="s">
        <v>206</v>
      </c>
      <c r="M26" s="13" t="s">
        <v>23</v>
      </c>
      <c r="N26" s="13" t="s">
        <v>21</v>
      </c>
      <c r="O26" s="13">
        <f>VLOOKUP(M26,GrE!A:AN,40,FALSE)</f>
        <v>11</v>
      </c>
      <c r="P26" s="13" t="s">
        <v>210</v>
      </c>
      <c r="Q26" s="13">
        <f>VLOOKUP(N26,GrE!A:AN,40,FALSE)</f>
        <v>8</v>
      </c>
      <c r="R26" s="13"/>
      <c r="S26" s="13"/>
      <c r="T26" s="13"/>
      <c r="U26" s="13">
        <v>6</v>
      </c>
      <c r="V26" s="13" t="s">
        <v>206</v>
      </c>
      <c r="W26" s="13" t="s">
        <v>23</v>
      </c>
      <c r="X26" s="13" t="s">
        <v>60</v>
      </c>
      <c r="Y26" s="13">
        <f>VLOOKUP(W26,GrF!A:AN,40,FALSE)</f>
        <v>6</v>
      </c>
      <c r="Z26" s="13" t="s">
        <v>210</v>
      </c>
      <c r="AA26" s="13">
        <f>VLOOKUP(X26,GrF!A:AN,40,FALSE)</f>
        <v>6</v>
      </c>
    </row>
    <row r="27" spans="1:27" s="7" customFormat="1" ht="15">
      <c r="A27" s="13">
        <v>4</v>
      </c>
      <c r="B27" s="13" t="s">
        <v>206</v>
      </c>
      <c r="C27" s="13" t="s">
        <v>75</v>
      </c>
      <c r="D27" s="13" t="s">
        <v>23</v>
      </c>
      <c r="E27" s="13">
        <f>VLOOKUP(C27,GrD!A:AN,40,FALSE)</f>
        <v>7</v>
      </c>
      <c r="F27" s="13" t="s">
        <v>210</v>
      </c>
      <c r="G27" s="13">
        <f>VLOOKUP(D27,GrD!A:AN,40,FALSE)</f>
        <v>10</v>
      </c>
      <c r="K27" s="13">
        <v>5</v>
      </c>
      <c r="L27" s="13" t="s">
        <v>206</v>
      </c>
      <c r="M27" s="13" t="s">
        <v>60</v>
      </c>
      <c r="N27" s="13" t="s">
        <v>75</v>
      </c>
      <c r="O27" s="13">
        <f>VLOOKUP(M27,GrE!A:AN,40,FALSE)</f>
        <v>8</v>
      </c>
      <c r="P27" s="13" t="s">
        <v>210</v>
      </c>
      <c r="Q27" s="13">
        <f>VLOOKUP(N27,GrE!A:AN,40,FALSE)</f>
        <v>14</v>
      </c>
      <c r="R27" s="13"/>
      <c r="S27" s="13"/>
      <c r="T27" s="13"/>
      <c r="U27" s="13">
        <v>6</v>
      </c>
      <c r="V27" s="13" t="s">
        <v>206</v>
      </c>
      <c r="W27" s="13" t="s">
        <v>21</v>
      </c>
      <c r="X27" s="13" t="s">
        <v>75</v>
      </c>
      <c r="Y27" s="13">
        <f>VLOOKUP(W27,GrF!A:AN,40,FALSE)</f>
        <v>6</v>
      </c>
      <c r="Z27" s="13" t="s">
        <v>210</v>
      </c>
      <c r="AA27" s="13">
        <f>VLOOKUP(X27,GrF!A:AN,40,FALSE)</f>
        <v>6</v>
      </c>
    </row>
    <row r="28" spans="1:27" s="7" customFormat="1" ht="15">
      <c r="A28" s="13">
        <v>4</v>
      </c>
      <c r="B28" s="13" t="s">
        <v>207</v>
      </c>
      <c r="C28" s="13" t="s">
        <v>68</v>
      </c>
      <c r="D28" s="13" t="s">
        <v>61</v>
      </c>
      <c r="E28" s="13">
        <f>VLOOKUP(C28,GrD!A:AN,40,FALSE)</f>
        <v>10</v>
      </c>
      <c r="F28" s="13" t="s">
        <v>210</v>
      </c>
      <c r="G28" s="13">
        <f>VLOOKUP(D28,GrD!A:AN,40,FALSE)</f>
        <v>8</v>
      </c>
      <c r="K28" s="13">
        <v>5</v>
      </c>
      <c r="L28" s="13" t="s">
        <v>207</v>
      </c>
      <c r="M28" s="13" t="s">
        <v>72</v>
      </c>
      <c r="N28" s="13" t="s">
        <v>68</v>
      </c>
      <c r="O28" s="13">
        <f>VLOOKUP(M28,GrE!A:AN,40,FALSE)</f>
        <v>8</v>
      </c>
      <c r="P28" s="13" t="s">
        <v>210</v>
      </c>
      <c r="Q28" s="13">
        <f>VLOOKUP(N28,GrE!A:AN,40,FALSE)</f>
        <v>3</v>
      </c>
      <c r="R28" s="13"/>
      <c r="S28" s="13"/>
      <c r="T28" s="13"/>
      <c r="U28" s="13">
        <v>6</v>
      </c>
      <c r="V28" s="13" t="s">
        <v>207</v>
      </c>
      <c r="W28" s="13" t="s">
        <v>72</v>
      </c>
      <c r="X28" s="13" t="s">
        <v>61</v>
      </c>
      <c r="Y28" s="13">
        <f>VLOOKUP(W28,GrF!A:AN,40,FALSE)</f>
        <v>7</v>
      </c>
      <c r="Z28" s="13" t="s">
        <v>210</v>
      </c>
      <c r="AA28" s="13">
        <f>VLOOKUP(X28,GrF!A:AN,40,FALSE)</f>
        <v>6</v>
      </c>
    </row>
    <row r="29" spans="1:27" s="7" customFormat="1" ht="15">
      <c r="A29" s="13">
        <v>4</v>
      </c>
      <c r="B29" s="13" t="s">
        <v>207</v>
      </c>
      <c r="C29" s="13" t="s">
        <v>79</v>
      </c>
      <c r="D29" s="13" t="s">
        <v>72</v>
      </c>
      <c r="E29" s="13">
        <f>VLOOKUP(C29,GrD!A:AN,40,FALSE)</f>
        <v>15</v>
      </c>
      <c r="F29" s="13" t="s">
        <v>210</v>
      </c>
      <c r="G29" s="13">
        <f>VLOOKUP(D29,GrD!A:AN,40,FALSE)</f>
        <v>8</v>
      </c>
      <c r="K29" s="13">
        <v>5</v>
      </c>
      <c r="L29" s="13" t="s">
        <v>207</v>
      </c>
      <c r="M29" s="13" t="s">
        <v>61</v>
      </c>
      <c r="N29" s="13" t="s">
        <v>79</v>
      </c>
      <c r="O29" s="13">
        <f>VLOOKUP(M29,GrE!A:AN,40,FALSE)</f>
        <v>7</v>
      </c>
      <c r="P29" s="13" t="s">
        <v>210</v>
      </c>
      <c r="Q29" s="13">
        <f>VLOOKUP(N29,GrE!A:AN,40,FALSE)</f>
        <v>12</v>
      </c>
      <c r="R29" s="13"/>
      <c r="S29" s="13"/>
      <c r="T29" s="13"/>
      <c r="U29" s="13">
        <v>6</v>
      </c>
      <c r="V29" s="13" t="s">
        <v>207</v>
      </c>
      <c r="W29" s="13" t="s">
        <v>68</v>
      </c>
      <c r="X29" s="13" t="s">
        <v>79</v>
      </c>
      <c r="Y29" s="13">
        <f>VLOOKUP(W29,GrF!A:AN,40,FALSE)</f>
        <v>9</v>
      </c>
      <c r="Z29" s="13" t="s">
        <v>210</v>
      </c>
      <c r="AA29" s="13">
        <f>VLOOKUP(X29,GrF!A:AN,40,FALSE)</f>
        <v>3</v>
      </c>
    </row>
    <row r="30" spans="1:27" s="7" customFormat="1" ht="15">
      <c r="A30" s="13">
        <v>4</v>
      </c>
      <c r="B30" s="13" t="s">
        <v>202</v>
      </c>
      <c r="C30" s="13" t="s">
        <v>62</v>
      </c>
      <c r="D30" s="13" t="s">
        <v>74</v>
      </c>
      <c r="E30" s="13">
        <f>VLOOKUP(C30,GrD!A:AN,40,FALSE)</f>
        <v>8</v>
      </c>
      <c r="F30" s="13" t="s">
        <v>210</v>
      </c>
      <c r="G30" s="13">
        <f>VLOOKUP(D30,GrD!A:AN,40,FALSE)</f>
        <v>11</v>
      </c>
      <c r="K30" s="13">
        <v>5</v>
      </c>
      <c r="L30" s="13" t="s">
        <v>202</v>
      </c>
      <c r="M30" s="13" t="s">
        <v>74</v>
      </c>
      <c r="N30" s="13" t="s">
        <v>73</v>
      </c>
      <c r="O30" s="13">
        <f>VLOOKUP(M30,GrE!A:AN,40,FALSE)</f>
        <v>8</v>
      </c>
      <c r="P30" s="13" t="s">
        <v>210</v>
      </c>
      <c r="Q30" s="13">
        <f>VLOOKUP(N30,GrE!A:AN,40,FALSE)</f>
        <v>7</v>
      </c>
      <c r="R30" s="13"/>
      <c r="S30" s="13"/>
      <c r="T30" s="13"/>
      <c r="U30" s="13">
        <v>6</v>
      </c>
      <c r="V30" s="13" t="s">
        <v>202</v>
      </c>
      <c r="W30" s="13" t="s">
        <v>73</v>
      </c>
      <c r="X30" s="13" t="s">
        <v>62</v>
      </c>
      <c r="Y30" s="13">
        <f>VLOOKUP(W30,GrF!A:AN,40,FALSE)</f>
        <v>8</v>
      </c>
      <c r="Z30" s="13" t="s">
        <v>210</v>
      </c>
      <c r="AA30" s="13">
        <f>VLOOKUP(X30,GrF!A:AN,40,FALSE)</f>
        <v>7</v>
      </c>
    </row>
    <row r="31" spans="1:27" s="7" customFormat="1" ht="15">
      <c r="A31" s="13">
        <v>4</v>
      </c>
      <c r="B31" s="13" t="s">
        <v>202</v>
      </c>
      <c r="C31" s="13" t="s">
        <v>73</v>
      </c>
      <c r="D31" s="13" t="s">
        <v>67</v>
      </c>
      <c r="E31" s="13">
        <f>VLOOKUP(C31,GrD!A:AN,40,FALSE)</f>
        <v>22</v>
      </c>
      <c r="F31" s="13" t="s">
        <v>210</v>
      </c>
      <c r="G31" s="13">
        <f>VLOOKUP(D31,GrD!A:AN,40,FALSE)</f>
        <v>11</v>
      </c>
      <c r="K31" s="13">
        <v>5</v>
      </c>
      <c r="L31" s="13" t="s">
        <v>202</v>
      </c>
      <c r="M31" s="13" t="s">
        <v>67</v>
      </c>
      <c r="N31" s="13" t="s">
        <v>62</v>
      </c>
      <c r="O31" s="13">
        <f>VLOOKUP(M31,GrE!A:AN,40,FALSE)</f>
        <v>8</v>
      </c>
      <c r="P31" s="13" t="s">
        <v>210</v>
      </c>
      <c r="Q31" s="13">
        <f>VLOOKUP(N31,GrE!A:AN,40,FALSE)</f>
        <v>8</v>
      </c>
      <c r="R31" s="13"/>
      <c r="S31" s="13"/>
      <c r="T31" s="13"/>
      <c r="U31" s="13">
        <v>6</v>
      </c>
      <c r="V31" s="13" t="s">
        <v>202</v>
      </c>
      <c r="W31" s="13" t="s">
        <v>67</v>
      </c>
      <c r="X31" s="13" t="s">
        <v>74</v>
      </c>
      <c r="Y31" s="13">
        <f>VLOOKUP(W31,GrF!A:AN,40,FALSE)</f>
        <v>6</v>
      </c>
      <c r="Z31" s="13" t="s">
        <v>210</v>
      </c>
      <c r="AA31" s="13">
        <f>VLOOKUP(X31,GrF!A:AN,40,FALSE)</f>
        <v>10</v>
      </c>
    </row>
    <row r="32" spans="1:27" s="7" customFormat="1" ht="15">
      <c r="A32" s="13">
        <v>4</v>
      </c>
      <c r="B32" s="13" t="s">
        <v>208</v>
      </c>
      <c r="C32" s="13" t="s">
        <v>66</v>
      </c>
      <c r="D32" s="13" t="s">
        <v>63</v>
      </c>
      <c r="E32" s="13">
        <f>VLOOKUP(C32,GrD!A:AN,40,FALSE)</f>
        <v>11</v>
      </c>
      <c r="F32" s="13" t="s">
        <v>210</v>
      </c>
      <c r="G32" s="13">
        <f>VLOOKUP(D32,GrD!A:AN,40,FALSE)</f>
        <v>8</v>
      </c>
      <c r="K32" s="13">
        <v>5</v>
      </c>
      <c r="L32" s="13" t="s">
        <v>208</v>
      </c>
      <c r="M32" s="13" t="s">
        <v>80</v>
      </c>
      <c r="N32" s="13" t="s">
        <v>66</v>
      </c>
      <c r="O32" s="13">
        <f>VLOOKUP(M32,GrE!A:AN,40,FALSE)</f>
        <v>4</v>
      </c>
      <c r="P32" s="13" t="s">
        <v>210</v>
      </c>
      <c r="Q32" s="13">
        <f>VLOOKUP(N32,GrE!A:AN,40,FALSE)</f>
        <v>0</v>
      </c>
      <c r="R32" s="13"/>
      <c r="S32" s="13"/>
      <c r="T32" s="13"/>
      <c r="U32" s="13">
        <v>6</v>
      </c>
      <c r="V32" s="13" t="s">
        <v>208</v>
      </c>
      <c r="W32" s="13" t="s">
        <v>80</v>
      </c>
      <c r="X32" s="13" t="s">
        <v>63</v>
      </c>
      <c r="Y32" s="13">
        <f>VLOOKUP(W32,GrF!A:AN,40,FALSE)</f>
        <v>3</v>
      </c>
      <c r="Z32" s="13" t="s">
        <v>210</v>
      </c>
      <c r="AA32" s="13">
        <f>VLOOKUP(X32,GrF!A:AN,40,FALSE)</f>
        <v>10</v>
      </c>
    </row>
    <row r="33" spans="1:27" ht="15">
      <c r="A33" s="13">
        <v>4</v>
      </c>
      <c r="B33" s="13" t="s">
        <v>208</v>
      </c>
      <c r="C33" s="13" t="s">
        <v>24</v>
      </c>
      <c r="D33" s="13" t="s">
        <v>80</v>
      </c>
      <c r="E33" s="13">
        <f>VLOOKUP(C33,GrD!A:AN,40,FALSE)</f>
        <v>14</v>
      </c>
      <c r="F33" s="13" t="s">
        <v>210</v>
      </c>
      <c r="G33" s="13">
        <f>VLOOKUP(D33,GrD!A:AN,40,FALSE)</f>
        <v>9</v>
      </c>
      <c r="K33" s="13">
        <v>5</v>
      </c>
      <c r="L33" s="13" t="s">
        <v>208</v>
      </c>
      <c r="M33" s="13" t="s">
        <v>63</v>
      </c>
      <c r="N33" s="13" t="s">
        <v>24</v>
      </c>
      <c r="O33" s="13">
        <f>VLOOKUP(M33,GrE!A:AN,40,FALSE)</f>
        <v>8</v>
      </c>
      <c r="P33" s="13" t="s">
        <v>210</v>
      </c>
      <c r="Q33" s="13">
        <f>VLOOKUP(N33,GrE!A:AN,40,FALSE)</f>
        <v>6</v>
      </c>
      <c r="R33" s="13"/>
      <c r="S33" s="13"/>
      <c r="T33" s="13"/>
      <c r="U33" s="13">
        <v>6</v>
      </c>
      <c r="V33" s="13" t="s">
        <v>208</v>
      </c>
      <c r="W33" s="13" t="s">
        <v>66</v>
      </c>
      <c r="X33" s="13" t="s">
        <v>24</v>
      </c>
      <c r="Y33" s="13">
        <f>VLOOKUP(W33,GrF!A:AN,40,FALSE)</f>
        <v>3</v>
      </c>
      <c r="Z33" s="13" t="s">
        <v>210</v>
      </c>
      <c r="AA33" s="13">
        <f>VLOOKUP(X33,GrF!A:AN,40,FALSE)</f>
        <v>16</v>
      </c>
    </row>
    <row r="34" spans="1:27" ht="15">
      <c r="A34" s="13">
        <v>4</v>
      </c>
      <c r="B34" s="13" t="s">
        <v>209</v>
      </c>
      <c r="C34" s="13" t="s">
        <v>65</v>
      </c>
      <c r="D34" s="13" t="s">
        <v>20</v>
      </c>
      <c r="E34" s="13">
        <f>VLOOKUP(C34,GrD!A:AN,40,FALSE)</f>
        <v>13</v>
      </c>
      <c r="F34" s="13" t="s">
        <v>210</v>
      </c>
      <c r="G34" s="13">
        <f>VLOOKUP(D34,GrD!A:AN,40,FALSE)</f>
        <v>10</v>
      </c>
      <c r="K34" s="13">
        <v>5</v>
      </c>
      <c r="L34" s="13" t="s">
        <v>209</v>
      </c>
      <c r="M34" s="13" t="s">
        <v>82</v>
      </c>
      <c r="N34" s="13" t="s">
        <v>65</v>
      </c>
      <c r="O34" s="13">
        <f>VLOOKUP(M34,GrE!A:AN,40,FALSE)</f>
        <v>3</v>
      </c>
      <c r="P34" s="13" t="s">
        <v>210</v>
      </c>
      <c r="Q34" s="13">
        <f>VLOOKUP(N34,GrE!A:AN,40,FALSE)</f>
        <v>7</v>
      </c>
      <c r="R34" s="13"/>
      <c r="S34" s="13"/>
      <c r="T34" s="13"/>
      <c r="U34" s="13">
        <v>6</v>
      </c>
      <c r="V34" s="13" t="s">
        <v>209</v>
      </c>
      <c r="W34" s="13" t="s">
        <v>65</v>
      </c>
      <c r="X34" s="13" t="s">
        <v>64</v>
      </c>
      <c r="Y34" s="13">
        <f>VLOOKUP(W34,GrF!A:AN,40,FALSE)</f>
        <v>12</v>
      </c>
      <c r="Z34" s="13" t="s">
        <v>210</v>
      </c>
      <c r="AA34" s="13">
        <f>VLOOKUP(X34,GrF!A:AN,40,FALSE)</f>
        <v>6</v>
      </c>
    </row>
    <row r="35" spans="1:27" ht="15">
      <c r="A35" s="13">
        <v>4</v>
      </c>
      <c r="B35" s="13" t="s">
        <v>209</v>
      </c>
      <c r="C35" s="13" t="s">
        <v>82</v>
      </c>
      <c r="D35" s="13" t="s">
        <v>64</v>
      </c>
      <c r="E35" s="13">
        <f>VLOOKUP(C35,GrD!A:AN,40,FALSE)</f>
        <v>18</v>
      </c>
      <c r="F35" s="13" t="s">
        <v>210</v>
      </c>
      <c r="G35" s="13">
        <f>VLOOKUP(D35,GrD!A:AN,40,FALSE)</f>
        <v>15</v>
      </c>
      <c r="K35" s="13">
        <v>5</v>
      </c>
      <c r="L35" s="13" t="s">
        <v>209</v>
      </c>
      <c r="M35" s="13" t="s">
        <v>64</v>
      </c>
      <c r="N35" s="13" t="s">
        <v>20</v>
      </c>
      <c r="O35" s="13">
        <f>VLOOKUP(M35,GrE!A:AN,40,FALSE)</f>
        <v>8</v>
      </c>
      <c r="P35" s="13" t="s">
        <v>210</v>
      </c>
      <c r="Q35" s="13">
        <f>VLOOKUP(N35,GrE!A:AN,40,FALSE)</f>
        <v>7</v>
      </c>
      <c r="R35" s="13"/>
      <c r="S35" s="13"/>
      <c r="T35" s="13"/>
      <c r="U35" s="13">
        <v>6</v>
      </c>
      <c r="V35" s="13" t="s">
        <v>209</v>
      </c>
      <c r="W35" s="13" t="s">
        <v>20</v>
      </c>
      <c r="X35" s="13" t="s">
        <v>82</v>
      </c>
      <c r="Y35" s="13">
        <f>VLOOKUP(W35,GrF!A:AN,40,FALSE)</f>
        <v>6</v>
      </c>
      <c r="Z35" s="13" t="s">
        <v>210</v>
      </c>
      <c r="AA35" s="13">
        <f>VLOOKUP(X35,GrF!A:AN,40,FALSE)</f>
        <v>7</v>
      </c>
    </row>
    <row r="36" spans="1:27" ht="15">
      <c r="A36" s="13"/>
      <c r="B36" s="13"/>
      <c r="C36" s="13"/>
      <c r="D36" s="13"/>
      <c r="E36" s="13"/>
      <c r="F36" s="13"/>
      <c r="G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">
      <c r="A37" s="13"/>
      <c r="B37" s="13"/>
      <c r="C37" s="13"/>
      <c r="D37" s="13"/>
      <c r="E37" s="13"/>
      <c r="F37" s="13"/>
      <c r="G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9" spans="1:17" s="13" customFormat="1" ht="15">
      <c r="A39" s="13" t="s">
        <v>7</v>
      </c>
      <c r="C39" s="13" t="s">
        <v>84</v>
      </c>
      <c r="D39" s="13" t="s">
        <v>66</v>
      </c>
      <c r="E39" s="13">
        <f>VLOOKUP(C39,'AF'!A:AN,40,FALSE)</f>
        <v>7</v>
      </c>
      <c r="F39" s="13" t="s">
        <v>210</v>
      </c>
      <c r="G39" s="13">
        <f>VLOOKUP(D39,'AF'!A:AN,40,FALSE)</f>
        <v>6</v>
      </c>
      <c r="K39" s="13" t="s">
        <v>231</v>
      </c>
      <c r="M39" s="13" t="s">
        <v>79</v>
      </c>
      <c r="N39" s="13" t="s">
        <v>78</v>
      </c>
      <c r="O39" s="13">
        <f>VLOOKUP(M39,'VF-F'!A:AP,42,FALSE)</f>
        <v>5</v>
      </c>
      <c r="P39" s="13" t="s">
        <v>210</v>
      </c>
      <c r="Q39" s="13">
        <f>VLOOKUP(N39,'VF-F'!A:AP,42,FALSE)</f>
        <v>13</v>
      </c>
    </row>
    <row r="40" spans="1:17" s="13" customFormat="1" ht="15">
      <c r="A40" s="13" t="s">
        <v>7</v>
      </c>
      <c r="C40" s="13" t="s">
        <v>79</v>
      </c>
      <c r="D40" s="13" t="s">
        <v>68</v>
      </c>
      <c r="E40" s="13">
        <f>VLOOKUP(C40,'AF'!A:AN,40,FALSE)</f>
        <v>7</v>
      </c>
      <c r="F40" s="13" t="s">
        <v>210</v>
      </c>
      <c r="G40" s="13">
        <f>VLOOKUP(D40,'AF'!A:AN,40,FALSE)</f>
        <v>4</v>
      </c>
      <c r="K40" s="13" t="s">
        <v>231</v>
      </c>
      <c r="M40" s="13" t="s">
        <v>74</v>
      </c>
      <c r="N40" s="13" t="s">
        <v>81</v>
      </c>
      <c r="O40" s="13">
        <f>VLOOKUP(M40,'VF-F'!A:AP,42,FALSE)</f>
        <v>13</v>
      </c>
      <c r="P40" s="13" t="s">
        <v>210</v>
      </c>
      <c r="Q40" s="13">
        <f>VLOOKUP(N40,'VF-F'!A:AP,42,FALSE)</f>
        <v>6</v>
      </c>
    </row>
    <row r="41" spans="1:17" s="13" customFormat="1" ht="15">
      <c r="A41" s="13" t="s">
        <v>7</v>
      </c>
      <c r="C41" s="13" t="s">
        <v>24</v>
      </c>
      <c r="D41" s="13" t="s">
        <v>78</v>
      </c>
      <c r="E41" s="13">
        <f>VLOOKUP(C41,'AF'!A:AN,40,FALSE)</f>
        <v>0</v>
      </c>
      <c r="F41" s="13" t="s">
        <v>210</v>
      </c>
      <c r="G41" s="13">
        <f>VLOOKUP(D41,'AF'!A:AN,40,FALSE)</f>
        <v>4</v>
      </c>
      <c r="K41" s="13" t="s">
        <v>231</v>
      </c>
      <c r="M41" s="13" t="s">
        <v>84</v>
      </c>
      <c r="N41" s="13" t="s">
        <v>59</v>
      </c>
      <c r="O41" s="13">
        <f>VLOOKUP(M41,'VF-F'!A:AP,42,FALSE)</f>
        <v>3</v>
      </c>
      <c r="P41" s="13" t="s">
        <v>210</v>
      </c>
      <c r="Q41" s="13">
        <f>VLOOKUP(N41,'VF-F'!A:AP,42,FALSE)</f>
        <v>3</v>
      </c>
    </row>
    <row r="42" spans="1:17" s="13" customFormat="1" ht="15">
      <c r="A42" s="13" t="s">
        <v>7</v>
      </c>
      <c r="C42" s="13" t="s">
        <v>65</v>
      </c>
      <c r="D42" s="13" t="s">
        <v>70</v>
      </c>
      <c r="E42" s="13">
        <f>VLOOKUP(C42,'AF'!A:AN,40,FALSE)</f>
        <v>7</v>
      </c>
      <c r="F42" s="13" t="s">
        <v>210</v>
      </c>
      <c r="G42" s="13">
        <f>VLOOKUP(D42,'AF'!A:AN,40,FALSE)</f>
        <v>7</v>
      </c>
      <c r="K42" s="13" t="s">
        <v>231</v>
      </c>
      <c r="M42" s="13" t="s">
        <v>65</v>
      </c>
      <c r="N42" s="13" t="s">
        <v>82</v>
      </c>
      <c r="O42" s="13">
        <f>VLOOKUP(M42,'VF-F'!A:AP,42,FALSE)</f>
        <v>8</v>
      </c>
      <c r="P42" s="13" t="s">
        <v>210</v>
      </c>
      <c r="Q42" s="13">
        <f>VLOOKUP(N42,'VF-F'!A:AP,42,FALSE)</f>
        <v>8</v>
      </c>
    </row>
    <row r="43" spans="1:7" s="13" customFormat="1" ht="15">
      <c r="A43" s="13" t="s">
        <v>7</v>
      </c>
      <c r="C43" s="13" t="s">
        <v>74</v>
      </c>
      <c r="D43" s="13" t="s">
        <v>60</v>
      </c>
      <c r="E43" s="13">
        <f>VLOOKUP(C43,'AF'!A:AN,40,FALSE)</f>
        <v>11</v>
      </c>
      <c r="F43" s="13" t="s">
        <v>210</v>
      </c>
      <c r="G43" s="13">
        <f>VLOOKUP(D43,'AF'!A:AN,40,FALSE)</f>
        <v>7</v>
      </c>
    </row>
    <row r="44" spans="1:17" s="13" customFormat="1" ht="15">
      <c r="A44" s="13" t="s">
        <v>7</v>
      </c>
      <c r="C44" s="13" t="s">
        <v>21</v>
      </c>
      <c r="D44" s="13" t="s">
        <v>82</v>
      </c>
      <c r="E44" s="13">
        <f>VLOOKUP(C44,'AF'!A:AN,40,FALSE)</f>
        <v>3</v>
      </c>
      <c r="F44" s="13" t="s">
        <v>210</v>
      </c>
      <c r="G44" s="13">
        <f>VLOOKUP(D44,'AF'!A:AN,40,FALSE)</f>
        <v>9</v>
      </c>
      <c r="K44" s="13" t="s">
        <v>230</v>
      </c>
      <c r="M44" s="13" t="s">
        <v>74</v>
      </c>
      <c r="N44" s="13" t="s">
        <v>78</v>
      </c>
      <c r="O44" s="13">
        <v>5</v>
      </c>
      <c r="P44" s="13" t="s">
        <v>210</v>
      </c>
      <c r="Q44" s="13">
        <v>9</v>
      </c>
    </row>
    <row r="45" spans="1:17" s="13" customFormat="1" ht="15">
      <c r="A45" s="13" t="s">
        <v>7</v>
      </c>
      <c r="C45" s="13" t="s">
        <v>59</v>
      </c>
      <c r="D45" s="13" t="s">
        <v>73</v>
      </c>
      <c r="E45" s="13">
        <f>VLOOKUP(C45,'AF'!A:AN,40,FALSE)</f>
        <v>9</v>
      </c>
      <c r="F45" s="13" t="s">
        <v>210</v>
      </c>
      <c r="G45" s="13">
        <f>VLOOKUP(D45,'AF'!A:AN,40,FALSE)</f>
        <v>0</v>
      </c>
      <c r="K45" s="13" t="s">
        <v>230</v>
      </c>
      <c r="M45" s="13" t="s">
        <v>65</v>
      </c>
      <c r="N45" s="13" t="s">
        <v>84</v>
      </c>
      <c r="O45" s="13">
        <v>5</v>
      </c>
      <c r="P45" s="13" t="s">
        <v>210</v>
      </c>
      <c r="Q45" s="13">
        <v>0</v>
      </c>
    </row>
    <row r="46" spans="1:7" s="13" customFormat="1" ht="15">
      <c r="A46" s="13" t="s">
        <v>7</v>
      </c>
      <c r="C46" s="13" t="s">
        <v>81</v>
      </c>
      <c r="D46" s="13" t="s">
        <v>71</v>
      </c>
      <c r="E46" s="13">
        <f>VLOOKUP(N40,'AF'!A:AN,40,FALSE)</f>
        <v>7</v>
      </c>
      <c r="F46" s="13" t="s">
        <v>210</v>
      </c>
      <c r="G46" s="13">
        <f>VLOOKUP(D46,'AF'!A:AN,40,FALSE)</f>
        <v>7</v>
      </c>
    </row>
    <row r="47" spans="11:17" s="13" customFormat="1" ht="15">
      <c r="K47" s="13" t="s">
        <v>202</v>
      </c>
      <c r="M47" s="13" t="s">
        <v>65</v>
      </c>
      <c r="N47" s="13" t="s">
        <v>78</v>
      </c>
      <c r="O47" s="13">
        <v>36</v>
      </c>
      <c r="P47" s="13" t="s">
        <v>210</v>
      </c>
      <c r="Q47" s="13">
        <v>26</v>
      </c>
    </row>
    <row r="48" s="13" customFormat="1" ht="15"/>
    <row r="49" spans="29:33" ht="15">
      <c r="AC49" s="7"/>
      <c r="AD49" s="7"/>
      <c r="AE49" s="7"/>
      <c r="AF49" s="7"/>
      <c r="AG49" s="7"/>
    </row>
    <row r="50" spans="29:33" ht="15">
      <c r="AC50" s="7"/>
      <c r="AD50" s="7"/>
      <c r="AE50" s="7"/>
      <c r="AF50" s="7"/>
      <c r="AG50" s="7"/>
    </row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M33" sqref="A1:M33"/>
    </sheetView>
  </sheetViews>
  <sheetFormatPr defaultColWidth="11.421875" defaultRowHeight="15"/>
  <cols>
    <col min="1" max="1" width="4.421875" style="0" bestFit="1" customWidth="1"/>
    <col min="3" max="8" width="3.421875" style="0" bestFit="1" customWidth="1"/>
    <col min="9" max="11" width="3.28125" style="0" bestFit="1" customWidth="1"/>
    <col min="12" max="12" width="3.8515625" style="0" bestFit="1" customWidth="1"/>
    <col min="13" max="13" width="4.421875" style="0" bestFit="1" customWidth="1"/>
  </cols>
  <sheetData>
    <row r="1" spans="1:13" ht="15.75" thickBot="1">
      <c r="A1" s="30" t="s">
        <v>372</v>
      </c>
      <c r="B1" s="30" t="s">
        <v>13</v>
      </c>
      <c r="C1" s="31" t="s">
        <v>373</v>
      </c>
      <c r="D1" s="31" t="s">
        <v>373</v>
      </c>
      <c r="E1" s="31" t="s">
        <v>373</v>
      </c>
      <c r="F1" s="31" t="s">
        <v>373</v>
      </c>
      <c r="G1" s="31" t="s">
        <v>373</v>
      </c>
      <c r="H1" s="31" t="s">
        <v>373</v>
      </c>
      <c r="I1" s="31" t="s">
        <v>374</v>
      </c>
      <c r="J1" s="31" t="s">
        <v>231</v>
      </c>
      <c r="K1" s="31" t="s">
        <v>204</v>
      </c>
      <c r="L1" s="31" t="s">
        <v>375</v>
      </c>
      <c r="M1" s="31" t="s">
        <v>208</v>
      </c>
    </row>
    <row r="2" spans="1:13" ht="15.75" thickBot="1">
      <c r="A2" s="32">
        <v>1</v>
      </c>
      <c r="B2" s="32" t="s">
        <v>83</v>
      </c>
      <c r="C2" s="33">
        <v>19</v>
      </c>
      <c r="D2" s="33">
        <v>16</v>
      </c>
      <c r="E2" s="33">
        <v>22</v>
      </c>
      <c r="F2" s="33">
        <v>8</v>
      </c>
      <c r="G2" s="33">
        <v>11</v>
      </c>
      <c r="H2" s="33">
        <v>6</v>
      </c>
      <c r="I2" s="33">
        <v>11</v>
      </c>
      <c r="J2" s="33">
        <v>17</v>
      </c>
      <c r="K2" s="33">
        <v>25</v>
      </c>
      <c r="L2" s="33"/>
      <c r="M2" s="33">
        <v>135</v>
      </c>
    </row>
    <row r="3" spans="1:13" ht="15.75" thickBot="1">
      <c r="A3" s="32">
        <v>2</v>
      </c>
      <c r="B3" s="32" t="s">
        <v>65</v>
      </c>
      <c r="C3" s="33">
        <v>12</v>
      </c>
      <c r="D3" s="33">
        <v>14</v>
      </c>
      <c r="E3" s="33">
        <v>19</v>
      </c>
      <c r="F3" s="33">
        <v>13</v>
      </c>
      <c r="G3" s="33">
        <v>7</v>
      </c>
      <c r="H3" s="33">
        <v>12</v>
      </c>
      <c r="I3" s="33">
        <v>7</v>
      </c>
      <c r="J3" s="33">
        <v>13</v>
      </c>
      <c r="K3" s="33">
        <v>36</v>
      </c>
      <c r="L3" s="33">
        <v>0.5</v>
      </c>
      <c r="M3" s="33">
        <v>133</v>
      </c>
    </row>
    <row r="4" spans="1:13" ht="15.75" thickBot="1">
      <c r="A4" s="32">
        <v>3</v>
      </c>
      <c r="B4" s="32" t="s">
        <v>71</v>
      </c>
      <c r="C4" s="33">
        <v>12</v>
      </c>
      <c r="D4" s="33">
        <v>19</v>
      </c>
      <c r="E4" s="33">
        <v>19</v>
      </c>
      <c r="F4" s="33">
        <v>20</v>
      </c>
      <c r="G4" s="33">
        <v>3</v>
      </c>
      <c r="H4" s="33">
        <v>6</v>
      </c>
      <c r="I4" s="33">
        <v>7</v>
      </c>
      <c r="J4" s="33">
        <v>20</v>
      </c>
      <c r="K4" s="33">
        <v>27</v>
      </c>
      <c r="L4" s="33"/>
      <c r="M4" s="33">
        <v>133</v>
      </c>
    </row>
    <row r="5" spans="1:13" ht="15.75" thickBot="1">
      <c r="A5" s="32">
        <v>4</v>
      </c>
      <c r="B5" s="32" t="s">
        <v>74</v>
      </c>
      <c r="C5" s="33">
        <v>12</v>
      </c>
      <c r="D5" s="33">
        <v>14</v>
      </c>
      <c r="E5" s="33">
        <v>21</v>
      </c>
      <c r="F5" s="33">
        <v>11</v>
      </c>
      <c r="G5" s="33">
        <v>8</v>
      </c>
      <c r="H5" s="33">
        <v>10</v>
      </c>
      <c r="I5" s="33">
        <v>11</v>
      </c>
      <c r="J5" s="33">
        <v>18</v>
      </c>
      <c r="K5" s="33">
        <v>26</v>
      </c>
      <c r="L5" s="33"/>
      <c r="M5" s="33">
        <v>131</v>
      </c>
    </row>
    <row r="6" spans="1:13" ht="15.75" thickBot="1">
      <c r="A6" s="32">
        <v>5</v>
      </c>
      <c r="B6" s="32" t="s">
        <v>79</v>
      </c>
      <c r="C6" s="33">
        <v>14</v>
      </c>
      <c r="D6" s="33">
        <v>21</v>
      </c>
      <c r="E6" s="33">
        <v>18</v>
      </c>
      <c r="F6" s="33">
        <v>15</v>
      </c>
      <c r="G6" s="33">
        <v>12</v>
      </c>
      <c r="H6" s="33">
        <v>3</v>
      </c>
      <c r="I6" s="33">
        <v>7</v>
      </c>
      <c r="J6" s="33">
        <v>14</v>
      </c>
      <c r="K6" s="33">
        <v>24</v>
      </c>
      <c r="L6" s="33"/>
      <c r="M6" s="33">
        <v>128</v>
      </c>
    </row>
    <row r="7" spans="1:13" ht="15.75" thickBot="1">
      <c r="A7" s="32">
        <v>6</v>
      </c>
      <c r="B7" s="32" t="s">
        <v>70</v>
      </c>
      <c r="C7" s="33">
        <v>12</v>
      </c>
      <c r="D7" s="33">
        <v>21</v>
      </c>
      <c r="E7" s="33">
        <v>18</v>
      </c>
      <c r="F7" s="33">
        <v>10</v>
      </c>
      <c r="G7" s="33">
        <v>7</v>
      </c>
      <c r="H7" s="33">
        <v>6</v>
      </c>
      <c r="I7" s="33">
        <v>7</v>
      </c>
      <c r="J7" s="33">
        <v>16</v>
      </c>
      <c r="K7" s="33">
        <v>30</v>
      </c>
      <c r="L7" s="33"/>
      <c r="M7" s="33">
        <v>127</v>
      </c>
    </row>
    <row r="8" spans="1:13" ht="15.75" thickBot="1">
      <c r="A8" s="32">
        <v>7</v>
      </c>
      <c r="B8" s="32" t="s">
        <v>20</v>
      </c>
      <c r="C8" s="33">
        <v>19</v>
      </c>
      <c r="D8" s="33">
        <v>15</v>
      </c>
      <c r="E8" s="33">
        <v>17</v>
      </c>
      <c r="F8" s="33">
        <v>10</v>
      </c>
      <c r="G8" s="33">
        <v>7</v>
      </c>
      <c r="H8" s="33">
        <v>6</v>
      </c>
      <c r="I8" s="33">
        <v>8</v>
      </c>
      <c r="J8" s="33">
        <v>12</v>
      </c>
      <c r="K8" s="33">
        <v>31</v>
      </c>
      <c r="L8" s="33"/>
      <c r="M8" s="33">
        <v>125</v>
      </c>
    </row>
    <row r="9" spans="1:13" ht="15.75" thickBot="1">
      <c r="A9" s="32">
        <v>8</v>
      </c>
      <c r="B9" s="32" t="s">
        <v>62</v>
      </c>
      <c r="C9" s="33">
        <v>12</v>
      </c>
      <c r="D9" s="33">
        <v>6</v>
      </c>
      <c r="E9" s="33">
        <v>13</v>
      </c>
      <c r="F9" s="33">
        <v>8</v>
      </c>
      <c r="G9" s="33">
        <v>8</v>
      </c>
      <c r="H9" s="33">
        <v>7</v>
      </c>
      <c r="I9" s="33">
        <v>14</v>
      </c>
      <c r="J9" s="33">
        <v>24</v>
      </c>
      <c r="K9" s="33">
        <v>32</v>
      </c>
      <c r="L9" s="33">
        <v>1</v>
      </c>
      <c r="M9" s="33">
        <v>124</v>
      </c>
    </row>
    <row r="10" spans="1:13" ht="15.75" thickBot="1">
      <c r="A10" s="32">
        <v>9</v>
      </c>
      <c r="B10" s="32" t="s">
        <v>81</v>
      </c>
      <c r="C10" s="33">
        <v>3</v>
      </c>
      <c r="D10" s="33">
        <v>15</v>
      </c>
      <c r="E10" s="33">
        <v>16</v>
      </c>
      <c r="F10" s="33">
        <v>20</v>
      </c>
      <c r="G10" s="33">
        <v>7</v>
      </c>
      <c r="H10" s="33">
        <v>6</v>
      </c>
      <c r="I10" s="33">
        <v>7</v>
      </c>
      <c r="J10" s="33">
        <v>16</v>
      </c>
      <c r="K10" s="33">
        <v>34</v>
      </c>
      <c r="L10" s="33"/>
      <c r="M10" s="33">
        <v>124</v>
      </c>
    </row>
    <row r="11" spans="1:13" ht="15.75" thickBot="1">
      <c r="A11" s="32">
        <v>10</v>
      </c>
      <c r="B11" s="32" t="s">
        <v>24</v>
      </c>
      <c r="C11" s="33">
        <v>11</v>
      </c>
      <c r="D11" s="33">
        <v>14</v>
      </c>
      <c r="E11" s="33">
        <v>17</v>
      </c>
      <c r="F11" s="33">
        <v>14</v>
      </c>
      <c r="G11" s="33">
        <v>6</v>
      </c>
      <c r="H11" s="33">
        <v>16</v>
      </c>
      <c r="I11" s="33">
        <v>0</v>
      </c>
      <c r="J11" s="33">
        <v>13</v>
      </c>
      <c r="K11" s="33">
        <v>32</v>
      </c>
      <c r="L11" s="33"/>
      <c r="M11" s="33">
        <v>123</v>
      </c>
    </row>
    <row r="12" spans="1:13" ht="15.75" thickBot="1">
      <c r="A12" s="32">
        <v>10</v>
      </c>
      <c r="B12" s="32" t="s">
        <v>60</v>
      </c>
      <c r="C12" s="33">
        <v>9</v>
      </c>
      <c r="D12" s="33">
        <v>17</v>
      </c>
      <c r="E12" s="33">
        <v>22</v>
      </c>
      <c r="F12" s="33">
        <v>12</v>
      </c>
      <c r="G12" s="33">
        <v>8</v>
      </c>
      <c r="H12" s="33">
        <v>6</v>
      </c>
      <c r="I12" s="33">
        <v>7</v>
      </c>
      <c r="J12" s="33">
        <v>12</v>
      </c>
      <c r="K12" s="33">
        <v>30</v>
      </c>
      <c r="L12" s="33"/>
      <c r="M12" s="33">
        <v>123</v>
      </c>
    </row>
    <row r="13" spans="1:13" ht="15.75" thickBot="1">
      <c r="A13" s="32">
        <v>12</v>
      </c>
      <c r="B13" s="32" t="s">
        <v>77</v>
      </c>
      <c r="C13" s="33">
        <v>19</v>
      </c>
      <c r="D13" s="33">
        <v>12</v>
      </c>
      <c r="E13" s="33">
        <v>20</v>
      </c>
      <c r="F13" s="33">
        <v>11</v>
      </c>
      <c r="G13" s="33">
        <v>12</v>
      </c>
      <c r="H13" s="33">
        <v>11</v>
      </c>
      <c r="I13" s="33">
        <v>3</v>
      </c>
      <c r="J13" s="33">
        <v>8</v>
      </c>
      <c r="K13" s="33">
        <v>25</v>
      </c>
      <c r="L13" s="33"/>
      <c r="M13" s="33">
        <v>121</v>
      </c>
    </row>
    <row r="14" spans="1:13" ht="15.75" thickBot="1">
      <c r="A14" s="32">
        <v>13</v>
      </c>
      <c r="B14" s="32" t="s">
        <v>67</v>
      </c>
      <c r="C14" s="33">
        <v>10</v>
      </c>
      <c r="D14" s="33">
        <v>12</v>
      </c>
      <c r="E14" s="33">
        <v>17</v>
      </c>
      <c r="F14" s="33">
        <v>11</v>
      </c>
      <c r="G14" s="33">
        <v>8</v>
      </c>
      <c r="H14" s="33">
        <v>6</v>
      </c>
      <c r="I14" s="33">
        <v>17</v>
      </c>
      <c r="J14" s="33">
        <v>9</v>
      </c>
      <c r="K14" s="33">
        <v>30</v>
      </c>
      <c r="L14" s="33">
        <v>1</v>
      </c>
      <c r="M14" s="33">
        <v>120</v>
      </c>
    </row>
    <row r="15" spans="1:13" ht="15.75" thickBot="1">
      <c r="A15" s="32">
        <v>14</v>
      </c>
      <c r="B15" s="32" t="s">
        <v>25</v>
      </c>
      <c r="C15" s="33">
        <v>11</v>
      </c>
      <c r="D15" s="33">
        <v>18</v>
      </c>
      <c r="E15" s="33">
        <v>17</v>
      </c>
      <c r="F15" s="33">
        <v>10</v>
      </c>
      <c r="G15" s="33">
        <v>12</v>
      </c>
      <c r="H15" s="33">
        <v>10</v>
      </c>
      <c r="I15" s="33">
        <v>8</v>
      </c>
      <c r="J15" s="33">
        <v>5</v>
      </c>
      <c r="K15" s="33">
        <v>28</v>
      </c>
      <c r="L15" s="33"/>
      <c r="M15" s="33">
        <v>119</v>
      </c>
    </row>
    <row r="16" spans="1:13" ht="15.75" thickBot="1">
      <c r="A16" s="32">
        <v>15</v>
      </c>
      <c r="B16" s="32" t="s">
        <v>64</v>
      </c>
      <c r="C16" s="33">
        <v>12</v>
      </c>
      <c r="D16" s="33">
        <v>15</v>
      </c>
      <c r="E16" s="33">
        <v>23</v>
      </c>
      <c r="F16" s="33">
        <v>15</v>
      </c>
      <c r="G16" s="33">
        <v>8</v>
      </c>
      <c r="H16" s="33">
        <v>6</v>
      </c>
      <c r="I16" s="33">
        <v>3</v>
      </c>
      <c r="J16" s="33">
        <v>12</v>
      </c>
      <c r="K16" s="33">
        <v>24</v>
      </c>
      <c r="L16" s="33"/>
      <c r="M16" s="33">
        <v>118</v>
      </c>
    </row>
    <row r="17" spans="1:13" ht="15.75" thickBot="1">
      <c r="A17" s="32">
        <v>15</v>
      </c>
      <c r="B17" s="32" t="s">
        <v>82</v>
      </c>
      <c r="C17" s="33">
        <v>22</v>
      </c>
      <c r="D17" s="33">
        <v>9</v>
      </c>
      <c r="E17" s="33">
        <v>14</v>
      </c>
      <c r="F17" s="33">
        <v>18</v>
      </c>
      <c r="G17" s="33">
        <v>3</v>
      </c>
      <c r="H17" s="33">
        <v>7</v>
      </c>
      <c r="I17" s="33">
        <v>9</v>
      </c>
      <c r="J17" s="33">
        <v>8</v>
      </c>
      <c r="K17" s="33">
        <v>28</v>
      </c>
      <c r="L17" s="33"/>
      <c r="M17" s="33">
        <v>118</v>
      </c>
    </row>
    <row r="18" spans="1:13" ht="15.75" thickBot="1">
      <c r="A18" s="32">
        <v>17</v>
      </c>
      <c r="B18" s="32" t="s">
        <v>21</v>
      </c>
      <c r="C18" s="33">
        <v>12</v>
      </c>
      <c r="D18" s="33">
        <v>20</v>
      </c>
      <c r="E18" s="33">
        <v>16</v>
      </c>
      <c r="F18" s="33">
        <v>12</v>
      </c>
      <c r="G18" s="33">
        <v>8</v>
      </c>
      <c r="H18" s="33">
        <v>6</v>
      </c>
      <c r="I18" s="33">
        <v>3</v>
      </c>
      <c r="J18" s="33">
        <v>8</v>
      </c>
      <c r="K18" s="33">
        <v>31</v>
      </c>
      <c r="L18" s="33"/>
      <c r="M18" s="33">
        <v>116</v>
      </c>
    </row>
    <row r="19" spans="1:13" ht="15.75" thickBot="1">
      <c r="A19" s="32">
        <v>17</v>
      </c>
      <c r="B19" s="32" t="s">
        <v>23</v>
      </c>
      <c r="C19" s="33">
        <v>9</v>
      </c>
      <c r="D19" s="33">
        <v>17</v>
      </c>
      <c r="E19" s="33">
        <v>18</v>
      </c>
      <c r="F19" s="33">
        <v>10</v>
      </c>
      <c r="G19" s="33">
        <v>11</v>
      </c>
      <c r="H19" s="33">
        <v>6</v>
      </c>
      <c r="I19" s="33">
        <v>6</v>
      </c>
      <c r="J19" s="33">
        <v>13</v>
      </c>
      <c r="K19" s="33">
        <v>26</v>
      </c>
      <c r="L19" s="33"/>
      <c r="M19" s="33">
        <v>116</v>
      </c>
    </row>
    <row r="20" spans="1:13" ht="15.75" thickBot="1">
      <c r="A20" s="32">
        <v>17</v>
      </c>
      <c r="B20" s="32" t="s">
        <v>78</v>
      </c>
      <c r="C20" s="33">
        <v>12</v>
      </c>
      <c r="D20" s="33">
        <v>16</v>
      </c>
      <c r="E20" s="33">
        <v>9</v>
      </c>
      <c r="F20" s="33">
        <v>12</v>
      </c>
      <c r="G20" s="33">
        <v>8</v>
      </c>
      <c r="H20" s="33">
        <v>7</v>
      </c>
      <c r="I20" s="33">
        <v>4</v>
      </c>
      <c r="J20" s="33">
        <v>22</v>
      </c>
      <c r="K20" s="33">
        <v>26</v>
      </c>
      <c r="L20" s="33"/>
      <c r="M20" s="33">
        <v>116</v>
      </c>
    </row>
    <row r="21" spans="1:13" ht="15.75" thickBot="1">
      <c r="A21" s="32">
        <v>20</v>
      </c>
      <c r="B21" s="32" t="s">
        <v>84</v>
      </c>
      <c r="C21" s="33">
        <v>13</v>
      </c>
      <c r="D21" s="33">
        <v>15</v>
      </c>
      <c r="E21" s="33">
        <v>24</v>
      </c>
      <c r="F21" s="33">
        <v>14</v>
      </c>
      <c r="G21" s="33">
        <v>7</v>
      </c>
      <c r="H21" s="33">
        <v>10</v>
      </c>
      <c r="I21" s="33">
        <v>7</v>
      </c>
      <c r="J21" s="33">
        <v>3</v>
      </c>
      <c r="K21" s="33">
        <v>22</v>
      </c>
      <c r="L21" s="33"/>
      <c r="M21" s="33">
        <v>115</v>
      </c>
    </row>
    <row r="22" spans="1:13" ht="15.75" thickBot="1">
      <c r="A22" s="32">
        <v>21</v>
      </c>
      <c r="B22" s="32" t="s">
        <v>61</v>
      </c>
      <c r="C22" s="33">
        <v>14</v>
      </c>
      <c r="D22" s="33">
        <v>15</v>
      </c>
      <c r="E22" s="33">
        <v>21</v>
      </c>
      <c r="F22" s="33">
        <v>8</v>
      </c>
      <c r="G22" s="33">
        <v>7</v>
      </c>
      <c r="H22" s="33">
        <v>6</v>
      </c>
      <c r="I22" s="33">
        <v>0</v>
      </c>
      <c r="J22" s="33">
        <v>18</v>
      </c>
      <c r="K22" s="33">
        <v>25</v>
      </c>
      <c r="L22" s="33"/>
      <c r="M22" s="33">
        <v>114</v>
      </c>
    </row>
    <row r="23" spans="1:13" ht="15.75" thickBot="1">
      <c r="A23" s="32">
        <v>21</v>
      </c>
      <c r="B23" s="32" t="s">
        <v>80</v>
      </c>
      <c r="C23" s="33">
        <v>10</v>
      </c>
      <c r="D23" s="33">
        <v>14</v>
      </c>
      <c r="E23" s="33">
        <v>18</v>
      </c>
      <c r="F23" s="33">
        <v>9</v>
      </c>
      <c r="G23" s="33">
        <v>4</v>
      </c>
      <c r="H23" s="33">
        <v>3</v>
      </c>
      <c r="I23" s="33">
        <v>7</v>
      </c>
      <c r="J23" s="33">
        <v>22</v>
      </c>
      <c r="K23" s="33">
        <v>27</v>
      </c>
      <c r="L23" s="33"/>
      <c r="M23" s="33">
        <v>114</v>
      </c>
    </row>
    <row r="24" spans="1:13" ht="15.75" thickBot="1">
      <c r="A24" s="32">
        <v>23</v>
      </c>
      <c r="B24" s="32" t="s">
        <v>73</v>
      </c>
      <c r="C24" s="33">
        <v>14</v>
      </c>
      <c r="D24" s="33">
        <v>9</v>
      </c>
      <c r="E24" s="33">
        <v>17</v>
      </c>
      <c r="F24" s="33">
        <v>22</v>
      </c>
      <c r="G24" s="33">
        <v>7</v>
      </c>
      <c r="H24" s="33">
        <v>8</v>
      </c>
      <c r="I24" s="33">
        <v>0</v>
      </c>
      <c r="J24" s="33">
        <v>8</v>
      </c>
      <c r="K24" s="33">
        <v>28</v>
      </c>
      <c r="L24" s="33"/>
      <c r="M24" s="33">
        <v>113</v>
      </c>
    </row>
    <row r="25" spans="1:13" ht="15.75" thickBot="1">
      <c r="A25" s="32">
        <v>24</v>
      </c>
      <c r="B25" s="32" t="s">
        <v>59</v>
      </c>
      <c r="C25" s="33">
        <v>9</v>
      </c>
      <c r="D25" s="33">
        <v>19</v>
      </c>
      <c r="E25" s="33">
        <v>22</v>
      </c>
      <c r="F25" s="33">
        <v>12</v>
      </c>
      <c r="G25" s="33">
        <v>3</v>
      </c>
      <c r="H25" s="33">
        <v>3</v>
      </c>
      <c r="I25" s="33">
        <v>9</v>
      </c>
      <c r="J25" s="33">
        <v>3</v>
      </c>
      <c r="K25" s="33">
        <v>32</v>
      </c>
      <c r="L25" s="33"/>
      <c r="M25" s="33">
        <v>112</v>
      </c>
    </row>
    <row r="26" spans="1:13" ht="15.75" thickBot="1">
      <c r="A26" s="32">
        <v>25</v>
      </c>
      <c r="B26" s="32" t="s">
        <v>68</v>
      </c>
      <c r="C26" s="33">
        <v>9</v>
      </c>
      <c r="D26" s="33">
        <v>14</v>
      </c>
      <c r="E26" s="33">
        <v>18</v>
      </c>
      <c r="F26" s="33">
        <v>10</v>
      </c>
      <c r="G26" s="33">
        <v>3</v>
      </c>
      <c r="H26" s="33">
        <v>9</v>
      </c>
      <c r="I26" s="33">
        <v>4</v>
      </c>
      <c r="J26" s="33">
        <v>8</v>
      </c>
      <c r="K26" s="33">
        <v>36</v>
      </c>
      <c r="L26" s="33">
        <v>0.5</v>
      </c>
      <c r="M26" s="33">
        <v>111</v>
      </c>
    </row>
    <row r="27" spans="1:13" ht="15.75" thickBot="1">
      <c r="A27" s="32">
        <v>26</v>
      </c>
      <c r="B27" s="32" t="s">
        <v>66</v>
      </c>
      <c r="C27" s="33">
        <v>13</v>
      </c>
      <c r="D27" s="33">
        <v>15</v>
      </c>
      <c r="E27" s="33">
        <v>19</v>
      </c>
      <c r="F27" s="33">
        <v>11</v>
      </c>
      <c r="G27" s="33">
        <v>0</v>
      </c>
      <c r="H27" s="33">
        <v>3</v>
      </c>
      <c r="I27" s="33">
        <v>6</v>
      </c>
      <c r="J27" s="33">
        <v>15</v>
      </c>
      <c r="K27" s="33">
        <v>26</v>
      </c>
      <c r="L27" s="33"/>
      <c r="M27" s="33">
        <v>108</v>
      </c>
    </row>
    <row r="28" spans="1:13" ht="15.75" thickBot="1">
      <c r="A28" s="32">
        <v>27</v>
      </c>
      <c r="B28" s="32" t="s">
        <v>72</v>
      </c>
      <c r="C28" s="33">
        <v>14</v>
      </c>
      <c r="D28" s="33">
        <v>13</v>
      </c>
      <c r="E28" s="33">
        <v>17</v>
      </c>
      <c r="F28" s="33">
        <v>8</v>
      </c>
      <c r="G28" s="33">
        <v>8</v>
      </c>
      <c r="H28" s="33">
        <v>7</v>
      </c>
      <c r="I28" s="33">
        <v>3</v>
      </c>
      <c r="J28" s="33">
        <v>11</v>
      </c>
      <c r="K28" s="33">
        <v>25</v>
      </c>
      <c r="L28" s="33"/>
      <c r="M28" s="33">
        <v>106</v>
      </c>
    </row>
    <row r="29" spans="1:13" ht="15.75" thickBot="1">
      <c r="A29" s="32">
        <v>28</v>
      </c>
      <c r="B29" s="32" t="s">
        <v>63</v>
      </c>
      <c r="C29" s="33">
        <v>10</v>
      </c>
      <c r="D29" s="33">
        <v>11</v>
      </c>
      <c r="E29" s="33">
        <v>11</v>
      </c>
      <c r="F29" s="33">
        <v>8</v>
      </c>
      <c r="G29" s="33">
        <v>8</v>
      </c>
      <c r="H29" s="33">
        <v>10</v>
      </c>
      <c r="I29" s="33">
        <v>0</v>
      </c>
      <c r="J29" s="33">
        <v>13</v>
      </c>
      <c r="K29" s="33">
        <v>34</v>
      </c>
      <c r="L29" s="33"/>
      <c r="M29" s="33">
        <v>105</v>
      </c>
    </row>
    <row r="30" spans="1:13" ht="29.25" thickBot="1">
      <c r="A30" s="32">
        <v>29</v>
      </c>
      <c r="B30" s="32" t="s">
        <v>69</v>
      </c>
      <c r="C30" s="33">
        <v>17</v>
      </c>
      <c r="D30" s="33">
        <v>16</v>
      </c>
      <c r="E30" s="33">
        <v>18</v>
      </c>
      <c r="F30" s="33">
        <v>8</v>
      </c>
      <c r="G30" s="33">
        <v>6</v>
      </c>
      <c r="H30" s="33">
        <v>12</v>
      </c>
      <c r="I30" s="33">
        <v>3</v>
      </c>
      <c r="J30" s="33">
        <v>3</v>
      </c>
      <c r="K30" s="33">
        <v>21</v>
      </c>
      <c r="L30" s="33"/>
      <c r="M30" s="33">
        <v>104</v>
      </c>
    </row>
    <row r="31" spans="1:13" ht="15.75" thickBot="1">
      <c r="A31" s="32">
        <v>30</v>
      </c>
      <c r="B31" s="32" t="s">
        <v>22</v>
      </c>
      <c r="C31" s="33">
        <v>15</v>
      </c>
      <c r="D31" s="33">
        <v>9</v>
      </c>
      <c r="E31" s="33">
        <v>19</v>
      </c>
      <c r="F31" s="33">
        <v>3</v>
      </c>
      <c r="G31" s="33">
        <v>7</v>
      </c>
      <c r="H31" s="33">
        <v>12</v>
      </c>
      <c r="I31" s="33">
        <v>7</v>
      </c>
      <c r="J31" s="33">
        <v>3</v>
      </c>
      <c r="K31" s="33">
        <v>26</v>
      </c>
      <c r="L31" s="33"/>
      <c r="M31" s="33">
        <v>101</v>
      </c>
    </row>
    <row r="32" spans="1:13" ht="15.75" thickBot="1">
      <c r="A32" s="32">
        <v>30</v>
      </c>
      <c r="B32" s="32" t="s">
        <v>75</v>
      </c>
      <c r="C32" s="33">
        <v>12</v>
      </c>
      <c r="D32" s="33">
        <v>14</v>
      </c>
      <c r="E32" s="33">
        <v>14</v>
      </c>
      <c r="F32" s="33">
        <v>7</v>
      </c>
      <c r="G32" s="33">
        <v>14</v>
      </c>
      <c r="H32" s="33">
        <v>6</v>
      </c>
      <c r="I32" s="33">
        <v>8</v>
      </c>
      <c r="J32" s="33">
        <v>0</v>
      </c>
      <c r="K32" s="33">
        <v>26</v>
      </c>
      <c r="L32" s="33"/>
      <c r="M32" s="33">
        <v>101</v>
      </c>
    </row>
    <row r="33" spans="1:13" ht="29.25" thickBot="1">
      <c r="A33" s="32">
        <v>32</v>
      </c>
      <c r="B33" s="32" t="s">
        <v>76</v>
      </c>
      <c r="C33" s="33">
        <v>10</v>
      </c>
      <c r="D33" s="33">
        <v>5</v>
      </c>
      <c r="E33" s="33">
        <v>7</v>
      </c>
      <c r="F33" s="33">
        <v>11</v>
      </c>
      <c r="G33" s="33">
        <v>3</v>
      </c>
      <c r="H33" s="33">
        <v>12</v>
      </c>
      <c r="I33" s="33">
        <v>8</v>
      </c>
      <c r="J33" s="33">
        <v>4</v>
      </c>
      <c r="K33" s="33">
        <v>30</v>
      </c>
      <c r="L33" s="33"/>
      <c r="M33" s="33">
        <v>90</v>
      </c>
    </row>
  </sheetData>
  <sheetProtection/>
  <hyperlinks>
    <hyperlink ref="C1" r:id="rId1" display="https://www.kicktipp.de/emtipp-wagner/tippuebersicht?spieltagIndex=1&amp;wertung=einzelwertung"/>
    <hyperlink ref="D1" r:id="rId2" display="https://www.kicktipp.de/emtipp-wagner/tippuebersicht?spieltagIndex=2&amp;wertung=einzelwertung"/>
    <hyperlink ref="E1" r:id="rId3" display="https://www.kicktipp.de/emtipp-wagner/tippuebersicht?spieltagIndex=3&amp;wertung=einzelwertung"/>
    <hyperlink ref="F1" r:id="rId4" display="https://www.kicktipp.de/emtipp-wagner/tippuebersicht?spieltagIndex=4&amp;wertung=einzelwertung"/>
    <hyperlink ref="G1" r:id="rId5" display="https://www.kicktipp.de/emtipp-wagner/tippuebersicht?spieltagIndex=5&amp;wertung=einzelwertung"/>
    <hyperlink ref="H1" r:id="rId6" display="https://www.kicktipp.de/emtipp-wagner/tippuebersicht?spieltagIndex=6&amp;wertung=einzelwertung"/>
    <hyperlink ref="I1" r:id="rId7" display="https://www.kicktipp.de/emtipp-wagner/tippuebersicht?spieltagIndex=7&amp;wertung=einzelwertung"/>
    <hyperlink ref="J1" r:id="rId8" display="https://www.kicktipp.de/emtipp-wagner/tippuebersicht?spieltagIndex=8&amp;wertung=einzelwertung"/>
    <hyperlink ref="K1" r:id="rId9" display="https://www.kicktipp.de/emtipp-wagner/tippuebersicht?bonus=true&amp;wertung=einzelwertung"/>
    <hyperlink ref="L1" r:id="rId10" display="https://www.kicktipp.de/emtipp-wagner/gesamtuebersicht?&amp;sortBy=siege"/>
    <hyperlink ref="M1" r:id="rId11" display="https://www.kicktipp.de/emtipp-wagner/gesamtuebersicht?&amp;sortBy=gesamtpunkte"/>
  </hyperlinks>
  <printOptions/>
  <pageMargins left="0.7" right="0.7" top="0.787401575" bottom="0.787401575" header="0.3" footer="0.3"/>
  <pageSetup horizontalDpi="1200" verticalDpi="1200" orientation="portrait" paperSize="9" r:id="rId12"/>
  <headerFooter>
    <oddFooter>&amp;C&amp;1#&amp;"Calibri"&amp;10&amp;K000000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40" sqref="A1:AH40"/>
    </sheetView>
  </sheetViews>
  <sheetFormatPr defaultColWidth="2.140625" defaultRowHeight="15"/>
  <cols>
    <col min="1" max="1" width="13.7109375" style="29" bestFit="1" customWidth="1"/>
    <col min="2" max="2" width="10.00390625" style="29" bestFit="1" customWidth="1"/>
    <col min="3" max="3" width="64.8515625" style="29" bestFit="1" customWidth="1"/>
    <col min="4" max="4" width="33.28125" style="29" bestFit="1" customWidth="1"/>
    <col min="5" max="5" width="16.8515625" style="29" bestFit="1" customWidth="1"/>
    <col min="6" max="6" width="8.7109375" style="29" bestFit="1" customWidth="1"/>
    <col min="7" max="7" width="4.7109375" style="29" bestFit="1" customWidth="1"/>
    <col min="8" max="8" width="2.140625" style="29" customWidth="1"/>
    <col min="9" max="9" width="4.8515625" style="29" bestFit="1" customWidth="1"/>
    <col min="10" max="10" width="4.00390625" style="29" bestFit="1" customWidth="1"/>
    <col min="11" max="12" width="4.8515625" style="29" bestFit="1" customWidth="1"/>
    <col min="13" max="13" width="4.57421875" style="29" bestFit="1" customWidth="1"/>
    <col min="14" max="15" width="4.8515625" style="29" bestFit="1" customWidth="1"/>
    <col min="16" max="16" width="4.140625" style="29" bestFit="1" customWidth="1"/>
    <col min="17" max="17" width="4.8515625" style="29" bestFit="1" customWidth="1"/>
    <col min="18" max="18" width="4.421875" style="29" bestFit="1" customWidth="1"/>
    <col min="19" max="19" width="4.8515625" style="29" bestFit="1" customWidth="1"/>
    <col min="20" max="20" width="5.00390625" style="29" bestFit="1" customWidth="1"/>
    <col min="21" max="21" width="3.8515625" style="29" bestFit="1" customWidth="1"/>
    <col min="22" max="22" width="5.140625" style="29" bestFit="1" customWidth="1"/>
    <col min="23" max="31" width="4.8515625" style="29" bestFit="1" customWidth="1"/>
    <col min="32" max="32" width="5.00390625" style="29" bestFit="1" customWidth="1"/>
    <col min="33" max="33" width="2.140625" style="29" customWidth="1"/>
    <col min="34" max="34" width="3.00390625" style="29" bestFit="1" customWidth="1"/>
    <col min="35" max="16384" width="2.140625" style="29" customWidth="1"/>
  </cols>
  <sheetData>
    <row r="1" spans="1:32" ht="15">
      <c r="A1" s="29" t="s">
        <v>13</v>
      </c>
      <c r="B1" s="29" t="s">
        <v>14</v>
      </c>
      <c r="C1" s="29" t="s">
        <v>15</v>
      </c>
      <c r="D1" s="29" t="s">
        <v>16</v>
      </c>
      <c r="E1" s="29" t="s">
        <v>17</v>
      </c>
      <c r="F1" s="29" t="s">
        <v>18</v>
      </c>
      <c r="G1" s="29" t="s">
        <v>19</v>
      </c>
      <c r="I1" s="29" t="s">
        <v>228</v>
      </c>
      <c r="J1" s="29" t="s">
        <v>89</v>
      </c>
      <c r="K1" s="29" t="s">
        <v>221</v>
      </c>
      <c r="L1" s="29" t="s">
        <v>223</v>
      </c>
      <c r="M1" s="29" t="s">
        <v>98</v>
      </c>
      <c r="N1" s="29" t="s">
        <v>211</v>
      </c>
      <c r="O1" s="29" t="s">
        <v>115</v>
      </c>
      <c r="P1" s="29" t="s">
        <v>94</v>
      </c>
      <c r="Q1" s="29" t="s">
        <v>212</v>
      </c>
      <c r="R1" s="29" t="s">
        <v>103</v>
      </c>
      <c r="S1" s="29" t="s">
        <v>213</v>
      </c>
      <c r="T1" s="29" t="s">
        <v>226</v>
      </c>
      <c r="U1" s="29" t="s">
        <v>108</v>
      </c>
      <c r="V1" s="29" t="s">
        <v>215</v>
      </c>
      <c r="W1" s="29" t="s">
        <v>214</v>
      </c>
      <c r="X1" s="29" t="s">
        <v>216</v>
      </c>
      <c r="Y1" s="29" t="s">
        <v>217</v>
      </c>
      <c r="Z1" s="29" t="s">
        <v>218</v>
      </c>
      <c r="AA1" s="29" t="s">
        <v>219</v>
      </c>
      <c r="AB1" s="29" t="s">
        <v>222</v>
      </c>
      <c r="AC1" s="29" t="s">
        <v>220</v>
      </c>
      <c r="AD1" s="29" t="s">
        <v>224</v>
      </c>
      <c r="AE1" s="29" t="s">
        <v>225</v>
      </c>
      <c r="AF1" s="29" t="s">
        <v>227</v>
      </c>
    </row>
    <row r="2" spans="1:34" ht="15">
      <c r="A2" s="29" t="s">
        <v>73</v>
      </c>
      <c r="B2" s="29">
        <v>30924748</v>
      </c>
      <c r="C2" s="29" t="s">
        <v>166</v>
      </c>
      <c r="D2" s="29" t="s">
        <v>137</v>
      </c>
      <c r="E2" s="29" t="s">
        <v>167</v>
      </c>
      <c r="F2" s="29" t="s">
        <v>102</v>
      </c>
      <c r="G2" s="29" t="s">
        <v>103</v>
      </c>
      <c r="I2" s="29" t="str">
        <f aca="true" t="shared" si="0" ref="I2:R11">IF(_xlfn.IFERROR(FIND(I$1,$G2,1),0)&gt;0,"EM",IF(_xlfn.IFERROR(FIND(I$1,$F2,1),0)&gt;0,"FI",IF(_xlfn.IFERROR(FIND(I$1,$E2,1),0)&gt;0,"HF",IF(_xlfn.IFERROR(FIND(I$1,$D2,1),0)&gt;0,"VF",IF(_xlfn.IFERROR(FIND(I$1,$C2,1),0)&gt;0,"AF","VOR")))))</f>
        <v>AF</v>
      </c>
      <c r="J2" s="29" t="str">
        <f t="shared" si="0"/>
        <v>HF</v>
      </c>
      <c r="K2" s="29" t="str">
        <f t="shared" si="0"/>
        <v>AF</v>
      </c>
      <c r="L2" s="29" t="str">
        <f t="shared" si="0"/>
        <v>AF</v>
      </c>
      <c r="M2" s="29" t="str">
        <f t="shared" si="0"/>
        <v>VF</v>
      </c>
      <c r="N2" s="29" t="str">
        <f t="shared" si="0"/>
        <v>HF</v>
      </c>
      <c r="O2" s="29" t="str">
        <f t="shared" si="0"/>
        <v>AF</v>
      </c>
      <c r="P2" s="29" t="str">
        <f t="shared" si="0"/>
        <v>FI</v>
      </c>
      <c r="Q2" s="29" t="str">
        <f t="shared" si="0"/>
        <v>VOR</v>
      </c>
      <c r="R2" s="29" t="str">
        <f t="shared" si="0"/>
        <v>EM</v>
      </c>
      <c r="S2" s="29" t="str">
        <f aca="true" t="shared" si="1" ref="S2:AF11">IF(_xlfn.IFERROR(FIND(S$1,$G2,1),0)&gt;0,"EM",IF(_xlfn.IFERROR(FIND(S$1,$F2,1),0)&gt;0,"FI",IF(_xlfn.IFERROR(FIND(S$1,$E2,1),0)&gt;0,"HF",IF(_xlfn.IFERROR(FIND(S$1,$D2,1),0)&gt;0,"VF",IF(_xlfn.IFERROR(FIND(S$1,$C2,1),0)&gt;0,"AF","VOR")))))</f>
        <v>VF</v>
      </c>
      <c r="T2" s="29" t="str">
        <f t="shared" si="1"/>
        <v>VOR</v>
      </c>
      <c r="U2" s="29" t="str">
        <f t="shared" si="1"/>
        <v>VF</v>
      </c>
      <c r="V2" s="29" t="str">
        <f t="shared" si="1"/>
        <v>VOR</v>
      </c>
      <c r="W2" s="29" t="str">
        <f t="shared" si="1"/>
        <v>VF</v>
      </c>
      <c r="X2" s="29" t="str">
        <f t="shared" si="1"/>
        <v>AF</v>
      </c>
      <c r="Y2" s="29" t="str">
        <f t="shared" si="1"/>
        <v>VOR</v>
      </c>
      <c r="Z2" s="29" t="str">
        <f t="shared" si="1"/>
        <v>AF</v>
      </c>
      <c r="AA2" s="29" t="str">
        <f t="shared" si="1"/>
        <v>VOR</v>
      </c>
      <c r="AB2" s="29" t="str">
        <f t="shared" si="1"/>
        <v>VOR</v>
      </c>
      <c r="AC2" s="29" t="str">
        <f t="shared" si="1"/>
        <v>AF</v>
      </c>
      <c r="AD2" s="29" t="str">
        <f t="shared" si="1"/>
        <v>VOR</v>
      </c>
      <c r="AE2" s="29" t="str">
        <f t="shared" si="1"/>
        <v>AF</v>
      </c>
      <c r="AF2" s="29" t="str">
        <f t="shared" si="1"/>
        <v>VOR</v>
      </c>
      <c r="AH2" s="29">
        <v>14</v>
      </c>
    </row>
    <row r="3" spans="1:34" ht="15">
      <c r="A3" s="29" t="s">
        <v>84</v>
      </c>
      <c r="B3" s="29">
        <v>31208453</v>
      </c>
      <c r="C3" s="29" t="s">
        <v>95</v>
      </c>
      <c r="D3" s="29" t="s">
        <v>96</v>
      </c>
      <c r="E3" s="29" t="s">
        <v>97</v>
      </c>
      <c r="F3" s="29" t="s">
        <v>88</v>
      </c>
      <c r="G3" s="29" t="s">
        <v>98</v>
      </c>
      <c r="I3" s="29" t="str">
        <f t="shared" si="0"/>
        <v>AF</v>
      </c>
      <c r="J3" s="29" t="str">
        <f t="shared" si="0"/>
        <v>FI</v>
      </c>
      <c r="K3" s="29" t="str">
        <f t="shared" si="0"/>
        <v>AF</v>
      </c>
      <c r="L3" s="29" t="str">
        <f t="shared" si="0"/>
        <v>VOR</v>
      </c>
      <c r="M3" s="29" t="str">
        <f t="shared" si="0"/>
        <v>EM</v>
      </c>
      <c r="N3" s="29" t="str">
        <f t="shared" si="0"/>
        <v>AF</v>
      </c>
      <c r="O3" s="29" t="str">
        <f t="shared" si="0"/>
        <v>VF</v>
      </c>
      <c r="P3" s="29" t="str">
        <f t="shared" si="0"/>
        <v>HF</v>
      </c>
      <c r="Q3" s="29" t="str">
        <f t="shared" si="0"/>
        <v>VOR</v>
      </c>
      <c r="R3" s="29" t="str">
        <f t="shared" si="0"/>
        <v>VF</v>
      </c>
      <c r="S3" s="29" t="str">
        <f t="shared" si="1"/>
        <v>VF</v>
      </c>
      <c r="T3" s="29" t="str">
        <f t="shared" si="1"/>
        <v>VOR</v>
      </c>
      <c r="U3" s="29" t="str">
        <f t="shared" si="1"/>
        <v>AF</v>
      </c>
      <c r="V3" s="29" t="str">
        <f t="shared" si="1"/>
        <v>VOR</v>
      </c>
      <c r="W3" s="29" t="str">
        <f t="shared" si="1"/>
        <v>HF</v>
      </c>
      <c r="X3" s="29" t="str">
        <f t="shared" si="1"/>
        <v>VF</v>
      </c>
      <c r="Y3" s="29" t="str">
        <f t="shared" si="1"/>
        <v>VF</v>
      </c>
      <c r="Z3" s="29" t="str">
        <f t="shared" si="1"/>
        <v>VF</v>
      </c>
      <c r="AA3" s="29" t="str">
        <f t="shared" si="1"/>
        <v>VOR</v>
      </c>
      <c r="AB3" s="29" t="str">
        <f t="shared" si="1"/>
        <v>VOR</v>
      </c>
      <c r="AC3" s="29" t="str">
        <f t="shared" si="1"/>
        <v>VOR</v>
      </c>
      <c r="AD3" s="29" t="str">
        <f t="shared" si="1"/>
        <v>AF</v>
      </c>
      <c r="AE3" s="29" t="str">
        <f t="shared" si="1"/>
        <v>AF</v>
      </c>
      <c r="AF3" s="29" t="str">
        <f t="shared" si="1"/>
        <v>VOR</v>
      </c>
      <c r="AH3" s="29">
        <v>14</v>
      </c>
    </row>
    <row r="4" spans="1:34" ht="15">
      <c r="A4" s="29" t="s">
        <v>68</v>
      </c>
      <c r="B4" s="29">
        <v>30918693</v>
      </c>
      <c r="C4" s="29" t="s">
        <v>168</v>
      </c>
      <c r="D4" s="29" t="s">
        <v>169</v>
      </c>
      <c r="E4" s="29" t="s">
        <v>170</v>
      </c>
      <c r="F4" s="29" t="s">
        <v>171</v>
      </c>
      <c r="G4" s="29" t="s">
        <v>108</v>
      </c>
      <c r="I4" s="29" t="str">
        <f t="shared" si="0"/>
        <v>AF</v>
      </c>
      <c r="J4" s="29" t="str">
        <f t="shared" si="0"/>
        <v>VF</v>
      </c>
      <c r="K4" s="29" t="str">
        <f t="shared" si="0"/>
        <v>VF</v>
      </c>
      <c r="L4" s="29" t="str">
        <f t="shared" si="0"/>
        <v>VOR</v>
      </c>
      <c r="M4" s="29" t="str">
        <f t="shared" si="0"/>
        <v>AF</v>
      </c>
      <c r="N4" s="29" t="str">
        <f t="shared" si="0"/>
        <v>AF</v>
      </c>
      <c r="O4" s="29" t="str">
        <f t="shared" si="0"/>
        <v>AF</v>
      </c>
      <c r="P4" s="29" t="str">
        <f t="shared" si="0"/>
        <v>FI</v>
      </c>
      <c r="Q4" s="29" t="str">
        <f t="shared" si="0"/>
        <v>VOR</v>
      </c>
      <c r="R4" s="29" t="str">
        <f t="shared" si="0"/>
        <v>VF</v>
      </c>
      <c r="S4" s="29" t="str">
        <f t="shared" si="1"/>
        <v>VF</v>
      </c>
      <c r="T4" s="29" t="str">
        <f t="shared" si="1"/>
        <v>VOR</v>
      </c>
      <c r="U4" s="29" t="str">
        <f t="shared" si="1"/>
        <v>EM</v>
      </c>
      <c r="V4" s="29" t="str">
        <f t="shared" si="1"/>
        <v>AF</v>
      </c>
      <c r="W4" s="29" t="str">
        <f t="shared" si="1"/>
        <v>HF</v>
      </c>
      <c r="X4" s="29" t="str">
        <f t="shared" si="1"/>
        <v>AF</v>
      </c>
      <c r="Y4" s="29" t="str">
        <f t="shared" si="1"/>
        <v>HF</v>
      </c>
      <c r="Z4" s="29" t="str">
        <f t="shared" si="1"/>
        <v>VOR</v>
      </c>
      <c r="AA4" s="29" t="str">
        <f t="shared" si="1"/>
        <v>VOR</v>
      </c>
      <c r="AB4" s="29" t="str">
        <f t="shared" si="1"/>
        <v>VOR</v>
      </c>
      <c r="AC4" s="29" t="str">
        <f t="shared" si="1"/>
        <v>AF</v>
      </c>
      <c r="AD4" s="29" t="str">
        <f t="shared" si="1"/>
        <v>AF</v>
      </c>
      <c r="AE4" s="29" t="str">
        <f t="shared" si="1"/>
        <v>VOR</v>
      </c>
      <c r="AF4" s="29" t="str">
        <f t="shared" si="1"/>
        <v>VOR</v>
      </c>
      <c r="AH4" s="29">
        <v>12</v>
      </c>
    </row>
    <row r="5" spans="1:34" ht="15">
      <c r="A5" s="29" t="s">
        <v>59</v>
      </c>
      <c r="B5" s="29">
        <v>30932790</v>
      </c>
      <c r="C5" s="29" t="s">
        <v>143</v>
      </c>
      <c r="D5" s="29" t="s">
        <v>144</v>
      </c>
      <c r="E5" s="29" t="s">
        <v>145</v>
      </c>
      <c r="F5" s="29" t="s">
        <v>142</v>
      </c>
      <c r="G5" s="29" t="s">
        <v>115</v>
      </c>
      <c r="I5" s="29" t="str">
        <f t="shared" si="0"/>
        <v>AF</v>
      </c>
      <c r="J5" s="29" t="str">
        <f t="shared" si="0"/>
        <v>VF</v>
      </c>
      <c r="K5" s="29" t="str">
        <f t="shared" si="0"/>
        <v>AF</v>
      </c>
      <c r="L5" s="29" t="str">
        <f t="shared" si="0"/>
        <v>VOR</v>
      </c>
      <c r="M5" s="29" t="str">
        <f t="shared" si="0"/>
        <v>FI</v>
      </c>
      <c r="N5" s="29" t="str">
        <f t="shared" si="0"/>
        <v>AF</v>
      </c>
      <c r="O5" s="29" t="str">
        <f t="shared" si="0"/>
        <v>EM</v>
      </c>
      <c r="P5" s="29" t="str">
        <f t="shared" si="0"/>
        <v>HF</v>
      </c>
      <c r="Q5" s="29" t="str">
        <f t="shared" si="0"/>
        <v>VOR</v>
      </c>
      <c r="R5" s="29" t="str">
        <f t="shared" si="0"/>
        <v>HF</v>
      </c>
      <c r="S5" s="29" t="str">
        <f t="shared" si="1"/>
        <v>AF</v>
      </c>
      <c r="T5" s="29" t="str">
        <f t="shared" si="1"/>
        <v>VOR</v>
      </c>
      <c r="U5" s="29" t="str">
        <f t="shared" si="1"/>
        <v>VF</v>
      </c>
      <c r="V5" s="29" t="str">
        <f t="shared" si="1"/>
        <v>VOR</v>
      </c>
      <c r="W5" s="29" t="str">
        <f t="shared" si="1"/>
        <v>VF</v>
      </c>
      <c r="X5" s="29" t="str">
        <f t="shared" si="1"/>
        <v>AF</v>
      </c>
      <c r="Y5" s="29" t="str">
        <f t="shared" si="1"/>
        <v>VF</v>
      </c>
      <c r="Z5" s="29" t="str">
        <f t="shared" si="1"/>
        <v>VOR</v>
      </c>
      <c r="AA5" s="29" t="str">
        <f t="shared" si="1"/>
        <v>VOR</v>
      </c>
      <c r="AB5" s="29" t="str">
        <f t="shared" si="1"/>
        <v>VOR</v>
      </c>
      <c r="AC5" s="29" t="str">
        <f t="shared" si="1"/>
        <v>AF</v>
      </c>
      <c r="AD5" s="29" t="str">
        <f t="shared" si="1"/>
        <v>AF</v>
      </c>
      <c r="AE5" s="29" t="str">
        <f t="shared" si="1"/>
        <v>AF</v>
      </c>
      <c r="AF5" s="29" t="str">
        <f t="shared" si="1"/>
        <v>VOR</v>
      </c>
      <c r="AH5" s="29">
        <v>17</v>
      </c>
    </row>
    <row r="6" spans="1:34" ht="15">
      <c r="A6" s="29" t="s">
        <v>20</v>
      </c>
      <c r="B6" s="29">
        <v>30712348</v>
      </c>
      <c r="C6" s="29" t="s">
        <v>120</v>
      </c>
      <c r="D6" s="29" t="s">
        <v>121</v>
      </c>
      <c r="E6" s="29" t="s">
        <v>122</v>
      </c>
      <c r="F6" s="29" t="s">
        <v>123</v>
      </c>
      <c r="G6" s="29" t="s">
        <v>103</v>
      </c>
      <c r="I6" s="29" t="str">
        <f t="shared" si="0"/>
        <v>AF</v>
      </c>
      <c r="J6" s="29" t="str">
        <f t="shared" si="0"/>
        <v>VF</v>
      </c>
      <c r="K6" s="29" t="str">
        <f t="shared" si="0"/>
        <v>AF</v>
      </c>
      <c r="L6" s="29" t="str">
        <f t="shared" si="0"/>
        <v>VOR</v>
      </c>
      <c r="M6" s="29" t="str">
        <f t="shared" si="0"/>
        <v>AF</v>
      </c>
      <c r="N6" s="29" t="str">
        <f t="shared" si="0"/>
        <v>AF</v>
      </c>
      <c r="O6" s="29" t="str">
        <f t="shared" si="0"/>
        <v>FI</v>
      </c>
      <c r="P6" s="29" t="str">
        <f t="shared" si="0"/>
        <v>VF</v>
      </c>
      <c r="Q6" s="29" t="str">
        <f t="shared" si="0"/>
        <v>VOR</v>
      </c>
      <c r="R6" s="29" t="str">
        <f t="shared" si="0"/>
        <v>EM</v>
      </c>
      <c r="S6" s="29" t="str">
        <f t="shared" si="1"/>
        <v>AF</v>
      </c>
      <c r="T6" s="29" t="str">
        <f t="shared" si="1"/>
        <v>VOR</v>
      </c>
      <c r="U6" s="29" t="str">
        <f t="shared" si="1"/>
        <v>HF</v>
      </c>
      <c r="V6" s="29" t="str">
        <f t="shared" si="1"/>
        <v>VOR</v>
      </c>
      <c r="W6" s="29" t="str">
        <f t="shared" si="1"/>
        <v>HF</v>
      </c>
      <c r="X6" s="29" t="str">
        <f t="shared" si="1"/>
        <v>AF</v>
      </c>
      <c r="Y6" s="29" t="str">
        <f t="shared" si="1"/>
        <v>AF</v>
      </c>
      <c r="Z6" s="29" t="str">
        <f t="shared" si="1"/>
        <v>VOR</v>
      </c>
      <c r="AA6" s="29" t="str">
        <f t="shared" si="1"/>
        <v>VF</v>
      </c>
      <c r="AB6" s="29" t="str">
        <f t="shared" si="1"/>
        <v>VOR</v>
      </c>
      <c r="AC6" s="29" t="str">
        <f t="shared" si="1"/>
        <v>VOR</v>
      </c>
      <c r="AD6" s="29" t="str">
        <f t="shared" si="1"/>
        <v>VF</v>
      </c>
      <c r="AE6" s="29" t="str">
        <f t="shared" si="1"/>
        <v>AF</v>
      </c>
      <c r="AF6" s="29" t="str">
        <f t="shared" si="1"/>
        <v>VOR</v>
      </c>
      <c r="AH6" s="29">
        <v>13</v>
      </c>
    </row>
    <row r="7" spans="1:34" ht="15">
      <c r="A7" s="29" t="s">
        <v>21</v>
      </c>
      <c r="B7" s="29">
        <v>30714239</v>
      </c>
      <c r="C7" s="29" t="s">
        <v>124</v>
      </c>
      <c r="D7" s="29" t="s">
        <v>125</v>
      </c>
      <c r="E7" s="29" t="s">
        <v>126</v>
      </c>
      <c r="F7" s="29" t="s">
        <v>127</v>
      </c>
      <c r="G7" s="29" t="s">
        <v>103</v>
      </c>
      <c r="I7" s="29" t="str">
        <f t="shared" si="0"/>
        <v>AF</v>
      </c>
      <c r="J7" s="29" t="str">
        <f t="shared" si="0"/>
        <v>HF</v>
      </c>
      <c r="K7" s="29" t="str">
        <f t="shared" si="0"/>
        <v>AF</v>
      </c>
      <c r="L7" s="29" t="str">
        <f t="shared" si="0"/>
        <v>VOR</v>
      </c>
      <c r="M7" s="29" t="str">
        <f t="shared" si="0"/>
        <v>AF</v>
      </c>
      <c r="N7" s="29" t="str">
        <f t="shared" si="0"/>
        <v>VF</v>
      </c>
      <c r="O7" s="29" t="str">
        <f t="shared" si="0"/>
        <v>FI</v>
      </c>
      <c r="P7" s="29" t="str">
        <f t="shared" si="0"/>
        <v>VF</v>
      </c>
      <c r="Q7" s="29" t="str">
        <f t="shared" si="0"/>
        <v>VOR</v>
      </c>
      <c r="R7" s="29" t="str">
        <f t="shared" si="0"/>
        <v>EM</v>
      </c>
      <c r="S7" s="29" t="str">
        <f t="shared" si="1"/>
        <v>VF</v>
      </c>
      <c r="T7" s="29" t="str">
        <f t="shared" si="1"/>
        <v>VOR</v>
      </c>
      <c r="U7" s="29" t="str">
        <f t="shared" si="1"/>
        <v>VF</v>
      </c>
      <c r="V7" s="29" t="str">
        <f t="shared" si="1"/>
        <v>VOR</v>
      </c>
      <c r="W7" s="29" t="str">
        <f t="shared" si="1"/>
        <v>HF</v>
      </c>
      <c r="X7" s="29" t="str">
        <f t="shared" si="1"/>
        <v>AF</v>
      </c>
      <c r="Y7" s="29" t="str">
        <f t="shared" si="1"/>
        <v>AF</v>
      </c>
      <c r="Z7" s="29" t="str">
        <f t="shared" si="1"/>
        <v>AF</v>
      </c>
      <c r="AA7" s="29" t="str">
        <f t="shared" si="1"/>
        <v>VOR</v>
      </c>
      <c r="AB7" s="29" t="str">
        <f t="shared" si="1"/>
        <v>VOR</v>
      </c>
      <c r="AC7" s="29" t="str">
        <f t="shared" si="1"/>
        <v>AF</v>
      </c>
      <c r="AD7" s="29" t="str">
        <f t="shared" si="1"/>
        <v>VOR</v>
      </c>
      <c r="AE7" s="29" t="str">
        <f t="shared" si="1"/>
        <v>AF</v>
      </c>
      <c r="AF7" s="29" t="str">
        <f t="shared" si="1"/>
        <v>VOR</v>
      </c>
      <c r="AH7" s="29">
        <v>16</v>
      </c>
    </row>
    <row r="8" spans="1:34" ht="15">
      <c r="A8" s="29" t="s">
        <v>62</v>
      </c>
      <c r="B8" s="29">
        <v>31017874</v>
      </c>
      <c r="C8" s="29" t="s">
        <v>183</v>
      </c>
      <c r="D8" s="29" t="s">
        <v>184</v>
      </c>
      <c r="E8" s="29" t="s">
        <v>185</v>
      </c>
      <c r="F8" s="29" t="s">
        <v>186</v>
      </c>
      <c r="G8" s="29" t="s">
        <v>98</v>
      </c>
      <c r="I8" s="29" t="str">
        <f t="shared" si="0"/>
        <v>AF</v>
      </c>
      <c r="J8" s="29" t="str">
        <f t="shared" si="0"/>
        <v>HF</v>
      </c>
      <c r="K8" s="29" t="str">
        <f t="shared" si="0"/>
        <v>AF</v>
      </c>
      <c r="L8" s="29" t="str">
        <f t="shared" si="0"/>
        <v>AF</v>
      </c>
      <c r="M8" s="29" t="str">
        <f t="shared" si="0"/>
        <v>EM</v>
      </c>
      <c r="N8" s="29" t="str">
        <f t="shared" si="0"/>
        <v>AF</v>
      </c>
      <c r="O8" s="29" t="str">
        <f t="shared" si="0"/>
        <v>HF</v>
      </c>
      <c r="P8" s="29" t="str">
        <f t="shared" si="0"/>
        <v>VF</v>
      </c>
      <c r="Q8" s="29" t="str">
        <f t="shared" si="0"/>
        <v>VOR</v>
      </c>
      <c r="R8" s="29" t="str">
        <f t="shared" si="0"/>
        <v>VF</v>
      </c>
      <c r="S8" s="29" t="str">
        <f t="shared" si="1"/>
        <v>AF</v>
      </c>
      <c r="T8" s="29" t="str">
        <f t="shared" si="1"/>
        <v>VOR</v>
      </c>
      <c r="U8" s="29" t="str">
        <f t="shared" si="1"/>
        <v>FI</v>
      </c>
      <c r="V8" s="29" t="str">
        <f t="shared" si="1"/>
        <v>VOR</v>
      </c>
      <c r="W8" s="29" t="str">
        <f t="shared" si="1"/>
        <v>AF</v>
      </c>
      <c r="X8" s="29" t="str">
        <f t="shared" si="1"/>
        <v>VF</v>
      </c>
      <c r="Y8" s="29" t="str">
        <f t="shared" si="1"/>
        <v>AF</v>
      </c>
      <c r="Z8" s="29" t="str">
        <f t="shared" si="1"/>
        <v>VF</v>
      </c>
      <c r="AA8" s="29" t="str">
        <f t="shared" si="1"/>
        <v>VOR</v>
      </c>
      <c r="AB8" s="29" t="str">
        <f t="shared" si="1"/>
        <v>VOR</v>
      </c>
      <c r="AC8" s="29" t="str">
        <f t="shared" si="1"/>
        <v>AF</v>
      </c>
      <c r="AD8" s="29" t="str">
        <f t="shared" si="1"/>
        <v>VOR</v>
      </c>
      <c r="AE8" s="29" t="str">
        <f t="shared" si="1"/>
        <v>VOR</v>
      </c>
      <c r="AF8" s="29" t="str">
        <f t="shared" si="1"/>
        <v>VOR</v>
      </c>
      <c r="AH8" s="29">
        <v>10</v>
      </c>
    </row>
    <row r="9" spans="1:34" ht="15">
      <c r="A9" s="29" t="s">
        <v>71</v>
      </c>
      <c r="B9" s="29">
        <v>30931962</v>
      </c>
      <c r="C9" s="29" t="s">
        <v>146</v>
      </c>
      <c r="D9" s="29" t="s">
        <v>147</v>
      </c>
      <c r="E9" s="29" t="s">
        <v>138</v>
      </c>
      <c r="F9" s="29" t="s">
        <v>102</v>
      </c>
      <c r="G9" s="29" t="s">
        <v>94</v>
      </c>
      <c r="I9" s="29" t="str">
        <f t="shared" si="0"/>
        <v>AF</v>
      </c>
      <c r="J9" s="29" t="str">
        <f t="shared" si="0"/>
        <v>HF</v>
      </c>
      <c r="K9" s="29" t="str">
        <f t="shared" si="0"/>
        <v>VF</v>
      </c>
      <c r="L9" s="29" t="str">
        <f t="shared" si="0"/>
        <v>AF</v>
      </c>
      <c r="M9" s="29" t="str">
        <f t="shared" si="0"/>
        <v>AF</v>
      </c>
      <c r="N9" s="29" t="str">
        <f t="shared" si="0"/>
        <v>AF</v>
      </c>
      <c r="O9" s="29" t="str">
        <f t="shared" si="0"/>
        <v>VF</v>
      </c>
      <c r="P9" s="29" t="str">
        <f t="shared" si="0"/>
        <v>EM</v>
      </c>
      <c r="Q9" s="29" t="str">
        <f t="shared" si="0"/>
        <v>VOR</v>
      </c>
      <c r="R9" s="29" t="str">
        <f t="shared" si="0"/>
        <v>FI</v>
      </c>
      <c r="S9" s="29" t="str">
        <f t="shared" si="1"/>
        <v>AF</v>
      </c>
      <c r="T9" s="29" t="str">
        <f t="shared" si="1"/>
        <v>VOR</v>
      </c>
      <c r="U9" s="29" t="str">
        <f t="shared" si="1"/>
        <v>VF</v>
      </c>
      <c r="V9" s="29" t="str">
        <f t="shared" si="1"/>
        <v>VOR</v>
      </c>
      <c r="W9" s="29" t="str">
        <f t="shared" si="1"/>
        <v>HF</v>
      </c>
      <c r="X9" s="29" t="str">
        <f t="shared" si="1"/>
        <v>AF</v>
      </c>
      <c r="Y9" s="29" t="str">
        <f t="shared" si="1"/>
        <v>AF</v>
      </c>
      <c r="Z9" s="29" t="str">
        <f t="shared" si="1"/>
        <v>AF</v>
      </c>
      <c r="AA9" s="29" t="str">
        <f t="shared" si="1"/>
        <v>VOR</v>
      </c>
      <c r="AB9" s="29" t="str">
        <f t="shared" si="1"/>
        <v>VOR</v>
      </c>
      <c r="AC9" s="29" t="str">
        <f t="shared" si="1"/>
        <v>VF</v>
      </c>
      <c r="AD9" s="29" t="str">
        <f t="shared" si="1"/>
        <v>VOR</v>
      </c>
      <c r="AE9" s="29" t="str">
        <f t="shared" si="1"/>
        <v>VOR</v>
      </c>
      <c r="AF9" s="29" t="str">
        <f t="shared" si="1"/>
        <v>VOR</v>
      </c>
      <c r="AH9" s="29">
        <v>10</v>
      </c>
    </row>
    <row r="10" spans="1:34" ht="15">
      <c r="A10" s="29" t="s">
        <v>65</v>
      </c>
      <c r="B10" s="29">
        <v>30988761</v>
      </c>
      <c r="C10" s="29" t="s">
        <v>104</v>
      </c>
      <c r="D10" s="29" t="s">
        <v>105</v>
      </c>
      <c r="E10" s="29" t="s">
        <v>106</v>
      </c>
      <c r="F10" s="29" t="s">
        <v>107</v>
      </c>
      <c r="G10" s="29" t="s">
        <v>108</v>
      </c>
      <c r="I10" s="29" t="str">
        <f t="shared" si="0"/>
        <v>AF</v>
      </c>
      <c r="J10" s="29" t="str">
        <f t="shared" si="0"/>
        <v>HF</v>
      </c>
      <c r="K10" s="29" t="str">
        <f t="shared" si="0"/>
        <v>AF</v>
      </c>
      <c r="L10" s="29" t="str">
        <f t="shared" si="0"/>
        <v>VOR</v>
      </c>
      <c r="M10" s="29" t="str">
        <f t="shared" si="0"/>
        <v>AF</v>
      </c>
      <c r="N10" s="29" t="str">
        <f t="shared" si="0"/>
        <v>AF</v>
      </c>
      <c r="O10" s="29" t="str">
        <f t="shared" si="0"/>
        <v>HF</v>
      </c>
      <c r="P10" s="29" t="str">
        <f t="shared" si="0"/>
        <v>VF</v>
      </c>
      <c r="Q10" s="29" t="str">
        <f t="shared" si="0"/>
        <v>VOR</v>
      </c>
      <c r="R10" s="29" t="str">
        <f t="shared" si="0"/>
        <v>FI</v>
      </c>
      <c r="S10" s="29" t="str">
        <f t="shared" si="1"/>
        <v>AF</v>
      </c>
      <c r="T10" s="29" t="str">
        <f t="shared" si="1"/>
        <v>VOR</v>
      </c>
      <c r="U10" s="29" t="str">
        <f t="shared" si="1"/>
        <v>EM</v>
      </c>
      <c r="V10" s="29" t="str">
        <f t="shared" si="1"/>
        <v>VOR</v>
      </c>
      <c r="W10" s="29" t="str">
        <f t="shared" si="1"/>
        <v>VF</v>
      </c>
      <c r="X10" s="29" t="str">
        <f t="shared" si="1"/>
        <v>AF</v>
      </c>
      <c r="Y10" s="29" t="str">
        <f t="shared" si="1"/>
        <v>VF</v>
      </c>
      <c r="Z10" s="29" t="str">
        <f t="shared" si="1"/>
        <v>AF</v>
      </c>
      <c r="AA10" s="29" t="str">
        <f t="shared" si="1"/>
        <v>VOR</v>
      </c>
      <c r="AB10" s="29" t="str">
        <f t="shared" si="1"/>
        <v>VOR</v>
      </c>
      <c r="AC10" s="29" t="str">
        <f t="shared" si="1"/>
        <v>VOR</v>
      </c>
      <c r="AD10" s="29" t="str">
        <f t="shared" si="1"/>
        <v>VF</v>
      </c>
      <c r="AE10" s="29" t="str">
        <f t="shared" si="1"/>
        <v>AF</v>
      </c>
      <c r="AF10" s="29" t="str">
        <f t="shared" si="1"/>
        <v>VOR</v>
      </c>
      <c r="AH10" s="29">
        <v>13</v>
      </c>
    </row>
    <row r="11" spans="1:34" ht="15">
      <c r="A11" s="29" t="s">
        <v>77</v>
      </c>
      <c r="B11" s="29">
        <v>30951777</v>
      </c>
      <c r="C11" s="29" t="s">
        <v>128</v>
      </c>
      <c r="D11" s="29" t="s">
        <v>129</v>
      </c>
      <c r="E11" s="29" t="s">
        <v>130</v>
      </c>
      <c r="F11" s="29" t="s">
        <v>131</v>
      </c>
      <c r="G11" s="29" t="s">
        <v>98</v>
      </c>
      <c r="I11" s="29" t="str">
        <f t="shared" si="0"/>
        <v>AF</v>
      </c>
      <c r="J11" s="29" t="str">
        <f t="shared" si="0"/>
        <v>HF</v>
      </c>
      <c r="K11" s="29" t="str">
        <f t="shared" si="0"/>
        <v>AF</v>
      </c>
      <c r="L11" s="29" t="str">
        <f t="shared" si="0"/>
        <v>AF</v>
      </c>
      <c r="M11" s="29" t="str">
        <f t="shared" si="0"/>
        <v>EM</v>
      </c>
      <c r="N11" s="29" t="str">
        <f t="shared" si="0"/>
        <v>VF</v>
      </c>
      <c r="O11" s="29" t="str">
        <f t="shared" si="0"/>
        <v>VOR</v>
      </c>
      <c r="P11" s="29" t="str">
        <f t="shared" si="0"/>
        <v>HF</v>
      </c>
      <c r="Q11" s="29" t="str">
        <f t="shared" si="0"/>
        <v>AF</v>
      </c>
      <c r="R11" s="29" t="str">
        <f t="shared" si="0"/>
        <v>VF</v>
      </c>
      <c r="S11" s="29" t="str">
        <f t="shared" si="1"/>
        <v>VF</v>
      </c>
      <c r="T11" s="29" t="str">
        <f t="shared" si="1"/>
        <v>VOR</v>
      </c>
      <c r="U11" s="29" t="str">
        <f t="shared" si="1"/>
        <v>VF</v>
      </c>
      <c r="V11" s="29" t="str">
        <f t="shared" si="1"/>
        <v>VOR</v>
      </c>
      <c r="W11" s="29" t="str">
        <f t="shared" si="1"/>
        <v>AF</v>
      </c>
      <c r="X11" s="29" t="str">
        <f t="shared" si="1"/>
        <v>VOR</v>
      </c>
      <c r="Y11" s="29" t="str">
        <f t="shared" si="1"/>
        <v>FI</v>
      </c>
      <c r="Z11" s="29" t="str">
        <f t="shared" si="1"/>
        <v>VOR</v>
      </c>
      <c r="AA11" s="29" t="str">
        <f t="shared" si="1"/>
        <v>VOR</v>
      </c>
      <c r="AB11" s="29" t="str">
        <f t="shared" si="1"/>
        <v>VOR</v>
      </c>
      <c r="AC11" s="29" t="str">
        <f t="shared" si="1"/>
        <v>AF</v>
      </c>
      <c r="AD11" s="29" t="str">
        <f t="shared" si="1"/>
        <v>AF</v>
      </c>
      <c r="AE11" s="29" t="str">
        <f t="shared" si="1"/>
        <v>AF</v>
      </c>
      <c r="AF11" s="29" t="str">
        <f t="shared" si="1"/>
        <v>VOR</v>
      </c>
      <c r="AH11" s="29">
        <v>13</v>
      </c>
    </row>
    <row r="12" spans="1:34" ht="15">
      <c r="A12" s="29" t="s">
        <v>22</v>
      </c>
      <c r="B12" s="29">
        <v>30714756</v>
      </c>
      <c r="C12" s="29" t="s">
        <v>180</v>
      </c>
      <c r="D12" s="29" t="s">
        <v>181</v>
      </c>
      <c r="E12" s="29" t="s">
        <v>182</v>
      </c>
      <c r="F12" s="29" t="s">
        <v>107</v>
      </c>
      <c r="G12" s="29" t="s">
        <v>103</v>
      </c>
      <c r="I12" s="29" t="str">
        <f aca="true" t="shared" si="2" ref="I12:R21">IF(_xlfn.IFERROR(FIND(I$1,$G12,1),0)&gt;0,"EM",IF(_xlfn.IFERROR(FIND(I$1,$F12,1),0)&gt;0,"FI",IF(_xlfn.IFERROR(FIND(I$1,$E12,1),0)&gt;0,"HF",IF(_xlfn.IFERROR(FIND(I$1,$D12,1),0)&gt;0,"VF",IF(_xlfn.IFERROR(FIND(I$1,$C12,1),0)&gt;0,"AF","VOR")))))</f>
        <v>AF</v>
      </c>
      <c r="J12" s="29" t="str">
        <f t="shared" si="2"/>
        <v>VF</v>
      </c>
      <c r="K12" s="29" t="str">
        <f t="shared" si="2"/>
        <v>VF</v>
      </c>
      <c r="L12" s="29" t="str">
        <f t="shared" si="2"/>
        <v>AF</v>
      </c>
      <c r="M12" s="29" t="str">
        <f t="shared" si="2"/>
        <v>HF</v>
      </c>
      <c r="N12" s="29" t="str">
        <f t="shared" si="2"/>
        <v>VOR</v>
      </c>
      <c r="O12" s="29" t="str">
        <f t="shared" si="2"/>
        <v>AF</v>
      </c>
      <c r="P12" s="29" t="str">
        <f t="shared" si="2"/>
        <v>AF</v>
      </c>
      <c r="Q12" s="29" t="str">
        <f t="shared" si="2"/>
        <v>VOR</v>
      </c>
      <c r="R12" s="29" t="str">
        <f t="shared" si="2"/>
        <v>EM</v>
      </c>
      <c r="S12" s="29" t="str">
        <f aca="true" t="shared" si="3" ref="S12:AF21">IF(_xlfn.IFERROR(FIND(S$1,$G12,1),0)&gt;0,"EM",IF(_xlfn.IFERROR(FIND(S$1,$F12,1),0)&gt;0,"FI",IF(_xlfn.IFERROR(FIND(S$1,$E12,1),0)&gt;0,"HF",IF(_xlfn.IFERROR(FIND(S$1,$D12,1),0)&gt;0,"VF",IF(_xlfn.IFERROR(FIND(S$1,$C12,1),0)&gt;0,"AF","VOR")))))</f>
        <v>VF</v>
      </c>
      <c r="T12" s="29" t="str">
        <f t="shared" si="3"/>
        <v>VOR</v>
      </c>
      <c r="U12" s="29" t="str">
        <f t="shared" si="3"/>
        <v>FI</v>
      </c>
      <c r="V12" s="29" t="str">
        <f t="shared" si="3"/>
        <v>VOR</v>
      </c>
      <c r="W12" s="29" t="str">
        <f t="shared" si="3"/>
        <v>HF</v>
      </c>
      <c r="X12" s="29" t="str">
        <f t="shared" si="3"/>
        <v>VF</v>
      </c>
      <c r="Y12" s="29" t="str">
        <f t="shared" si="3"/>
        <v>AF</v>
      </c>
      <c r="Z12" s="29" t="str">
        <f t="shared" si="3"/>
        <v>AF</v>
      </c>
      <c r="AA12" s="29" t="str">
        <f t="shared" si="3"/>
        <v>VOR</v>
      </c>
      <c r="AB12" s="29" t="str">
        <f t="shared" si="3"/>
        <v>VOR</v>
      </c>
      <c r="AC12" s="29" t="str">
        <f t="shared" si="3"/>
        <v>AF</v>
      </c>
      <c r="AD12" s="29" t="str">
        <f t="shared" si="3"/>
        <v>AF</v>
      </c>
      <c r="AE12" s="29" t="str">
        <f t="shared" si="3"/>
        <v>VOR</v>
      </c>
      <c r="AF12" s="29" t="str">
        <f t="shared" si="3"/>
        <v>VOR</v>
      </c>
      <c r="AH12" s="29">
        <v>13</v>
      </c>
    </row>
    <row r="13" spans="1:34" ht="15">
      <c r="A13" s="29" t="s">
        <v>64</v>
      </c>
      <c r="B13" s="29">
        <v>30795362</v>
      </c>
      <c r="C13" s="29" t="s">
        <v>148</v>
      </c>
      <c r="D13" s="29" t="s">
        <v>149</v>
      </c>
      <c r="E13" s="29" t="s">
        <v>150</v>
      </c>
      <c r="F13" s="29" t="s">
        <v>93</v>
      </c>
      <c r="G13" s="29" t="s">
        <v>94</v>
      </c>
      <c r="I13" s="29" t="str">
        <f t="shared" si="2"/>
        <v>AF</v>
      </c>
      <c r="J13" s="29" t="str">
        <f t="shared" si="2"/>
        <v>VF</v>
      </c>
      <c r="K13" s="29" t="str">
        <f t="shared" si="2"/>
        <v>AF</v>
      </c>
      <c r="L13" s="29" t="str">
        <f t="shared" si="2"/>
        <v>AF</v>
      </c>
      <c r="M13" s="29" t="str">
        <f t="shared" si="2"/>
        <v>HF</v>
      </c>
      <c r="N13" s="29" t="str">
        <f t="shared" si="2"/>
        <v>AF</v>
      </c>
      <c r="O13" s="29" t="str">
        <f t="shared" si="2"/>
        <v>VF</v>
      </c>
      <c r="P13" s="29" t="str">
        <f t="shared" si="2"/>
        <v>EM</v>
      </c>
      <c r="Q13" s="29" t="str">
        <f t="shared" si="2"/>
        <v>VOR</v>
      </c>
      <c r="R13" s="29" t="str">
        <f t="shared" si="2"/>
        <v>FI</v>
      </c>
      <c r="S13" s="29" t="str">
        <f t="shared" si="3"/>
        <v>HF</v>
      </c>
      <c r="T13" s="29" t="str">
        <f t="shared" si="3"/>
        <v>VOR</v>
      </c>
      <c r="U13" s="29" t="str">
        <f t="shared" si="3"/>
        <v>VF</v>
      </c>
      <c r="V13" s="29" t="str">
        <f t="shared" si="3"/>
        <v>VOR</v>
      </c>
      <c r="W13" s="29" t="str">
        <f t="shared" si="3"/>
        <v>VF</v>
      </c>
      <c r="X13" s="29" t="str">
        <f t="shared" si="3"/>
        <v>AF</v>
      </c>
      <c r="Y13" s="29" t="str">
        <f t="shared" si="3"/>
        <v>VOR</v>
      </c>
      <c r="Z13" s="29" t="str">
        <f t="shared" si="3"/>
        <v>AF</v>
      </c>
      <c r="AA13" s="29" t="str">
        <f t="shared" si="3"/>
        <v>VOR</v>
      </c>
      <c r="AB13" s="29" t="str">
        <f t="shared" si="3"/>
        <v>VOR</v>
      </c>
      <c r="AC13" s="29" t="str">
        <f t="shared" si="3"/>
        <v>AF</v>
      </c>
      <c r="AD13" s="29" t="str">
        <f t="shared" si="3"/>
        <v>AF</v>
      </c>
      <c r="AE13" s="29" t="str">
        <f t="shared" si="3"/>
        <v>VOR</v>
      </c>
      <c r="AF13" s="29" t="str">
        <f t="shared" si="3"/>
        <v>VOR</v>
      </c>
      <c r="AH13" s="29">
        <v>15</v>
      </c>
    </row>
    <row r="14" spans="1:34" ht="15">
      <c r="A14" s="29" t="s">
        <v>23</v>
      </c>
      <c r="B14" s="29">
        <v>30710493</v>
      </c>
      <c r="C14" s="29" t="s">
        <v>132</v>
      </c>
      <c r="D14" s="29" t="s">
        <v>133</v>
      </c>
      <c r="E14" s="29" t="s">
        <v>134</v>
      </c>
      <c r="F14" s="29" t="s">
        <v>135</v>
      </c>
      <c r="G14" s="29" t="s">
        <v>103</v>
      </c>
      <c r="I14" s="29" t="str">
        <f t="shared" si="2"/>
        <v>AF</v>
      </c>
      <c r="J14" s="29" t="str">
        <f t="shared" si="2"/>
        <v>VF</v>
      </c>
      <c r="K14" s="29" t="str">
        <f t="shared" si="2"/>
        <v>VOR</v>
      </c>
      <c r="L14" s="29" t="str">
        <f t="shared" si="2"/>
        <v>VOR</v>
      </c>
      <c r="M14" s="29" t="str">
        <f t="shared" si="2"/>
        <v>HF</v>
      </c>
      <c r="N14" s="29" t="str">
        <f t="shared" si="2"/>
        <v>AF</v>
      </c>
      <c r="O14" s="29" t="str">
        <f t="shared" si="2"/>
        <v>AF</v>
      </c>
      <c r="P14" s="29" t="str">
        <f t="shared" si="2"/>
        <v>VF</v>
      </c>
      <c r="Q14" s="29" t="str">
        <f t="shared" si="2"/>
        <v>VOR</v>
      </c>
      <c r="R14" s="29" t="str">
        <f t="shared" si="2"/>
        <v>EM</v>
      </c>
      <c r="S14" s="29" t="str">
        <f t="shared" si="3"/>
        <v>VF</v>
      </c>
      <c r="T14" s="29" t="str">
        <f t="shared" si="3"/>
        <v>VOR</v>
      </c>
      <c r="U14" s="29" t="str">
        <f t="shared" si="3"/>
        <v>FI</v>
      </c>
      <c r="V14" s="29" t="str">
        <f t="shared" si="3"/>
        <v>VOR</v>
      </c>
      <c r="W14" s="29" t="str">
        <f t="shared" si="3"/>
        <v>HF</v>
      </c>
      <c r="X14" s="29" t="str">
        <f t="shared" si="3"/>
        <v>AF</v>
      </c>
      <c r="Y14" s="29" t="str">
        <f t="shared" si="3"/>
        <v>AF</v>
      </c>
      <c r="Z14" s="29" t="str">
        <f t="shared" si="3"/>
        <v>AF</v>
      </c>
      <c r="AA14" s="29" t="str">
        <f t="shared" si="3"/>
        <v>VOR</v>
      </c>
      <c r="AB14" s="29" t="str">
        <f t="shared" si="3"/>
        <v>VOR</v>
      </c>
      <c r="AC14" s="29" t="str">
        <f t="shared" si="3"/>
        <v>AF</v>
      </c>
      <c r="AD14" s="29" t="str">
        <f t="shared" si="3"/>
        <v>VF</v>
      </c>
      <c r="AE14" s="29" t="str">
        <f t="shared" si="3"/>
        <v>AF</v>
      </c>
      <c r="AF14" s="29" t="str">
        <f t="shared" si="3"/>
        <v>VOR</v>
      </c>
      <c r="AH14" s="29">
        <v>16</v>
      </c>
    </row>
    <row r="15" spans="1:34" ht="15">
      <c r="A15" s="29" t="s">
        <v>61</v>
      </c>
      <c r="B15" s="29">
        <v>30804858</v>
      </c>
      <c r="C15" s="29" t="s">
        <v>136</v>
      </c>
      <c r="D15" s="29" t="s">
        <v>137</v>
      </c>
      <c r="E15" s="29" t="s">
        <v>138</v>
      </c>
      <c r="F15" s="29" t="s">
        <v>102</v>
      </c>
      <c r="G15" s="29" t="s">
        <v>103</v>
      </c>
      <c r="I15" s="29" t="str">
        <f t="shared" si="2"/>
        <v>AF</v>
      </c>
      <c r="J15" s="29" t="str">
        <f t="shared" si="2"/>
        <v>HF</v>
      </c>
      <c r="K15" s="29" t="str">
        <f t="shared" si="2"/>
        <v>AF</v>
      </c>
      <c r="L15" s="29" t="str">
        <f t="shared" si="2"/>
        <v>VOR</v>
      </c>
      <c r="M15" s="29" t="str">
        <f t="shared" si="2"/>
        <v>VF</v>
      </c>
      <c r="N15" s="29" t="str">
        <f t="shared" si="2"/>
        <v>VF</v>
      </c>
      <c r="O15" s="29" t="str">
        <f t="shared" si="2"/>
        <v>AF</v>
      </c>
      <c r="P15" s="29" t="str">
        <f t="shared" si="2"/>
        <v>FI</v>
      </c>
      <c r="Q15" s="29" t="str">
        <f t="shared" si="2"/>
        <v>VOR</v>
      </c>
      <c r="R15" s="29" t="str">
        <f t="shared" si="2"/>
        <v>EM</v>
      </c>
      <c r="S15" s="29" t="str">
        <f t="shared" si="3"/>
        <v>VF</v>
      </c>
      <c r="T15" s="29" t="str">
        <f t="shared" si="3"/>
        <v>VOR</v>
      </c>
      <c r="U15" s="29" t="str">
        <f t="shared" si="3"/>
        <v>VF</v>
      </c>
      <c r="V15" s="29" t="str">
        <f t="shared" si="3"/>
        <v>VOR</v>
      </c>
      <c r="W15" s="29" t="str">
        <f t="shared" si="3"/>
        <v>HF</v>
      </c>
      <c r="X15" s="29" t="str">
        <f t="shared" si="3"/>
        <v>AF</v>
      </c>
      <c r="Y15" s="29" t="str">
        <f t="shared" si="3"/>
        <v>AF</v>
      </c>
      <c r="Z15" s="29" t="str">
        <f t="shared" si="3"/>
        <v>VOR</v>
      </c>
      <c r="AA15" s="29" t="str">
        <f t="shared" si="3"/>
        <v>VOR</v>
      </c>
      <c r="AB15" s="29" t="str">
        <f t="shared" si="3"/>
        <v>VOR</v>
      </c>
      <c r="AC15" s="29" t="str">
        <f t="shared" si="3"/>
        <v>AF</v>
      </c>
      <c r="AD15" s="29" t="str">
        <f t="shared" si="3"/>
        <v>AF</v>
      </c>
      <c r="AE15" s="29" t="str">
        <f t="shared" si="3"/>
        <v>AF</v>
      </c>
      <c r="AF15" s="29" t="str">
        <f t="shared" si="3"/>
        <v>VOR</v>
      </c>
      <c r="AH15" s="29">
        <v>15</v>
      </c>
    </row>
    <row r="16" spans="1:34" ht="15">
      <c r="A16" s="29" t="s">
        <v>66</v>
      </c>
      <c r="B16" s="29">
        <v>30771288</v>
      </c>
      <c r="C16" s="29" t="s">
        <v>151</v>
      </c>
      <c r="D16" s="29" t="s">
        <v>152</v>
      </c>
      <c r="E16" s="29" t="s">
        <v>153</v>
      </c>
      <c r="F16" s="29" t="s">
        <v>154</v>
      </c>
      <c r="G16" s="29" t="s">
        <v>103</v>
      </c>
      <c r="I16" s="29" t="str">
        <f t="shared" si="2"/>
        <v>AF</v>
      </c>
      <c r="J16" s="29" t="str">
        <f t="shared" si="2"/>
        <v>AF</v>
      </c>
      <c r="K16" s="29" t="str">
        <f t="shared" si="2"/>
        <v>AF</v>
      </c>
      <c r="L16" s="29" t="str">
        <f t="shared" si="2"/>
        <v>VOR</v>
      </c>
      <c r="M16" s="29" t="str">
        <f t="shared" si="2"/>
        <v>FI</v>
      </c>
      <c r="N16" s="29" t="str">
        <f t="shared" si="2"/>
        <v>AF</v>
      </c>
      <c r="O16" s="29" t="str">
        <f t="shared" si="2"/>
        <v>HF</v>
      </c>
      <c r="P16" s="29" t="str">
        <f t="shared" si="2"/>
        <v>VF</v>
      </c>
      <c r="Q16" s="29" t="str">
        <f t="shared" si="2"/>
        <v>VOR</v>
      </c>
      <c r="R16" s="29" t="str">
        <f t="shared" si="2"/>
        <v>EM</v>
      </c>
      <c r="S16" s="29" t="str">
        <f t="shared" si="3"/>
        <v>VF</v>
      </c>
      <c r="T16" s="29" t="str">
        <f t="shared" si="3"/>
        <v>VOR</v>
      </c>
      <c r="U16" s="29" t="str">
        <f t="shared" si="3"/>
        <v>HF</v>
      </c>
      <c r="V16" s="29" t="str">
        <f t="shared" si="3"/>
        <v>VOR</v>
      </c>
      <c r="W16" s="29" t="str">
        <f t="shared" si="3"/>
        <v>VF</v>
      </c>
      <c r="X16" s="29" t="str">
        <f t="shared" si="3"/>
        <v>AF</v>
      </c>
      <c r="Y16" s="29" t="str">
        <f t="shared" si="3"/>
        <v>VF</v>
      </c>
      <c r="Z16" s="29" t="str">
        <f t="shared" si="3"/>
        <v>AF</v>
      </c>
      <c r="AA16" s="29" t="str">
        <f t="shared" si="3"/>
        <v>VOR</v>
      </c>
      <c r="AB16" s="29" t="str">
        <f t="shared" si="3"/>
        <v>VOR</v>
      </c>
      <c r="AC16" s="29" t="str">
        <f t="shared" si="3"/>
        <v>AF</v>
      </c>
      <c r="AD16" s="29" t="str">
        <f t="shared" si="3"/>
        <v>VOR</v>
      </c>
      <c r="AE16" s="29" t="str">
        <f t="shared" si="3"/>
        <v>AF</v>
      </c>
      <c r="AF16" s="29" t="str">
        <f t="shared" si="3"/>
        <v>VOR</v>
      </c>
      <c r="AH16" s="29">
        <v>16</v>
      </c>
    </row>
    <row r="17" spans="1:34" ht="15">
      <c r="A17" s="29" t="s">
        <v>83</v>
      </c>
      <c r="B17" s="29">
        <v>31038339</v>
      </c>
      <c r="C17" s="29" t="s">
        <v>85</v>
      </c>
      <c r="D17" s="29" t="s">
        <v>86</v>
      </c>
      <c r="E17" s="29" t="s">
        <v>87</v>
      </c>
      <c r="F17" s="29" t="s">
        <v>88</v>
      </c>
      <c r="G17" s="29" t="s">
        <v>89</v>
      </c>
      <c r="I17" s="29" t="str">
        <f t="shared" si="2"/>
        <v>AF</v>
      </c>
      <c r="J17" s="29" t="str">
        <f t="shared" si="2"/>
        <v>EM</v>
      </c>
      <c r="K17" s="29" t="str">
        <f t="shared" si="2"/>
        <v>AF</v>
      </c>
      <c r="L17" s="29" t="str">
        <f t="shared" si="2"/>
        <v>VOR</v>
      </c>
      <c r="M17" s="29" t="str">
        <f t="shared" si="2"/>
        <v>FI</v>
      </c>
      <c r="N17" s="29" t="str">
        <f t="shared" si="2"/>
        <v>HF</v>
      </c>
      <c r="O17" s="29" t="str">
        <f t="shared" si="2"/>
        <v>AF</v>
      </c>
      <c r="P17" s="29" t="str">
        <f t="shared" si="2"/>
        <v>VF</v>
      </c>
      <c r="Q17" s="29" t="str">
        <f t="shared" si="2"/>
        <v>VOR</v>
      </c>
      <c r="R17" s="29" t="str">
        <f t="shared" si="2"/>
        <v>HF</v>
      </c>
      <c r="S17" s="29" t="str">
        <f t="shared" si="3"/>
        <v>VF</v>
      </c>
      <c r="T17" s="29" t="str">
        <f t="shared" si="3"/>
        <v>VOR</v>
      </c>
      <c r="U17" s="29" t="str">
        <f t="shared" si="3"/>
        <v>VF</v>
      </c>
      <c r="V17" s="29" t="str">
        <f t="shared" si="3"/>
        <v>VOR</v>
      </c>
      <c r="W17" s="29" t="str">
        <f t="shared" si="3"/>
        <v>VF</v>
      </c>
      <c r="X17" s="29" t="str">
        <f t="shared" si="3"/>
        <v>AF</v>
      </c>
      <c r="Y17" s="29" t="str">
        <f t="shared" si="3"/>
        <v>AF</v>
      </c>
      <c r="Z17" s="29" t="str">
        <f t="shared" si="3"/>
        <v>VOR</v>
      </c>
      <c r="AA17" s="29" t="str">
        <f t="shared" si="3"/>
        <v>VOR</v>
      </c>
      <c r="AB17" s="29" t="str">
        <f t="shared" si="3"/>
        <v>VOR</v>
      </c>
      <c r="AC17" s="29" t="str">
        <f t="shared" si="3"/>
        <v>AF</v>
      </c>
      <c r="AD17" s="29" t="str">
        <f t="shared" si="3"/>
        <v>AF</v>
      </c>
      <c r="AE17" s="29" t="str">
        <f t="shared" si="3"/>
        <v>AF</v>
      </c>
      <c r="AF17" s="29" t="str">
        <f t="shared" si="3"/>
        <v>VOR</v>
      </c>
      <c r="AH17" s="29">
        <v>14</v>
      </c>
    </row>
    <row r="18" spans="1:34" ht="15">
      <c r="A18" s="29" t="s">
        <v>78</v>
      </c>
      <c r="B18" s="29">
        <v>30918263</v>
      </c>
      <c r="C18" s="29" t="s">
        <v>175</v>
      </c>
      <c r="D18" s="29" t="s">
        <v>176</v>
      </c>
      <c r="E18" s="29" t="s">
        <v>138</v>
      </c>
      <c r="F18" s="29" t="s">
        <v>102</v>
      </c>
      <c r="G18" s="29" t="s">
        <v>103</v>
      </c>
      <c r="I18" s="29" t="str">
        <f t="shared" si="2"/>
        <v>AF</v>
      </c>
      <c r="J18" s="29" t="str">
        <f t="shared" si="2"/>
        <v>HF</v>
      </c>
      <c r="K18" s="29" t="str">
        <f t="shared" si="2"/>
        <v>VF</v>
      </c>
      <c r="L18" s="29" t="str">
        <f t="shared" si="2"/>
        <v>VOR</v>
      </c>
      <c r="M18" s="29" t="str">
        <f t="shared" si="2"/>
        <v>AF</v>
      </c>
      <c r="N18" s="29" t="str">
        <f t="shared" si="2"/>
        <v>AF</v>
      </c>
      <c r="O18" s="29" t="str">
        <f t="shared" si="2"/>
        <v>VF</v>
      </c>
      <c r="P18" s="29" t="str">
        <f t="shared" si="2"/>
        <v>FI</v>
      </c>
      <c r="Q18" s="29" t="str">
        <f t="shared" si="2"/>
        <v>VOR</v>
      </c>
      <c r="R18" s="29" t="str">
        <f t="shared" si="2"/>
        <v>EM</v>
      </c>
      <c r="S18" s="29" t="str">
        <f t="shared" si="3"/>
        <v>VF</v>
      </c>
      <c r="T18" s="29" t="str">
        <f t="shared" si="3"/>
        <v>VOR</v>
      </c>
      <c r="U18" s="29" t="str">
        <f t="shared" si="3"/>
        <v>VF</v>
      </c>
      <c r="V18" s="29" t="str">
        <f t="shared" si="3"/>
        <v>AF</v>
      </c>
      <c r="W18" s="29" t="str">
        <f t="shared" si="3"/>
        <v>HF</v>
      </c>
      <c r="X18" s="29" t="str">
        <f t="shared" si="3"/>
        <v>AF</v>
      </c>
      <c r="Y18" s="29" t="str">
        <f t="shared" si="3"/>
        <v>AF</v>
      </c>
      <c r="Z18" s="29" t="str">
        <f t="shared" si="3"/>
        <v>AF</v>
      </c>
      <c r="AA18" s="29" t="str">
        <f t="shared" si="3"/>
        <v>VOR</v>
      </c>
      <c r="AB18" s="29" t="str">
        <f t="shared" si="3"/>
        <v>VOR</v>
      </c>
      <c r="AC18" s="29" t="str">
        <f t="shared" si="3"/>
        <v>AF</v>
      </c>
      <c r="AD18" s="29" t="str">
        <f t="shared" si="3"/>
        <v>VOR</v>
      </c>
      <c r="AE18" s="29" t="str">
        <f t="shared" si="3"/>
        <v>VOR</v>
      </c>
      <c r="AF18" s="29" t="str">
        <f t="shared" si="3"/>
        <v>VOR</v>
      </c>
      <c r="AH18" s="29">
        <v>13</v>
      </c>
    </row>
    <row r="19" spans="1:34" ht="15">
      <c r="A19" s="29" t="s">
        <v>72</v>
      </c>
      <c r="B19" s="29">
        <v>30954225</v>
      </c>
      <c r="C19" s="29" t="s">
        <v>90</v>
      </c>
      <c r="D19" s="29" t="s">
        <v>91</v>
      </c>
      <c r="E19" s="29" t="s">
        <v>92</v>
      </c>
      <c r="F19" s="29" t="s">
        <v>93</v>
      </c>
      <c r="G19" s="29" t="s">
        <v>94</v>
      </c>
      <c r="I19" s="29" t="str">
        <f t="shared" si="2"/>
        <v>AF</v>
      </c>
      <c r="J19" s="29" t="str">
        <f t="shared" si="2"/>
        <v>AF</v>
      </c>
      <c r="K19" s="29" t="str">
        <f t="shared" si="2"/>
        <v>AF</v>
      </c>
      <c r="L19" s="29" t="str">
        <f t="shared" si="2"/>
        <v>VOR</v>
      </c>
      <c r="M19" s="29" t="str">
        <f t="shared" si="2"/>
        <v>VF</v>
      </c>
      <c r="N19" s="29" t="str">
        <f t="shared" si="2"/>
        <v>VF</v>
      </c>
      <c r="O19" s="29" t="str">
        <f t="shared" si="2"/>
        <v>AF</v>
      </c>
      <c r="P19" s="29" t="str">
        <f t="shared" si="2"/>
        <v>EM</v>
      </c>
      <c r="Q19" s="29" t="str">
        <f t="shared" si="2"/>
        <v>VOR</v>
      </c>
      <c r="R19" s="29" t="str">
        <f t="shared" si="2"/>
        <v>FI</v>
      </c>
      <c r="S19" s="29" t="str">
        <f t="shared" si="3"/>
        <v>VF</v>
      </c>
      <c r="T19" s="29" t="str">
        <f t="shared" si="3"/>
        <v>VOR</v>
      </c>
      <c r="U19" s="29" t="str">
        <f t="shared" si="3"/>
        <v>HF</v>
      </c>
      <c r="V19" s="29" t="str">
        <f t="shared" si="3"/>
        <v>AF</v>
      </c>
      <c r="W19" s="29" t="str">
        <f t="shared" si="3"/>
        <v>HF</v>
      </c>
      <c r="X19" s="29" t="str">
        <f t="shared" si="3"/>
        <v>AF</v>
      </c>
      <c r="Y19" s="29" t="str">
        <f t="shared" si="3"/>
        <v>VF</v>
      </c>
      <c r="Z19" s="29" t="str">
        <f t="shared" si="3"/>
        <v>AF</v>
      </c>
      <c r="AA19" s="29" t="str">
        <f t="shared" si="3"/>
        <v>VOR</v>
      </c>
      <c r="AB19" s="29" t="str">
        <f t="shared" si="3"/>
        <v>VOR</v>
      </c>
      <c r="AC19" s="29" t="str">
        <f t="shared" si="3"/>
        <v>AF</v>
      </c>
      <c r="AD19" s="29" t="str">
        <f t="shared" si="3"/>
        <v>VOR</v>
      </c>
      <c r="AE19" s="29" t="str">
        <f t="shared" si="3"/>
        <v>VOR</v>
      </c>
      <c r="AF19" s="29" t="str">
        <f t="shared" si="3"/>
        <v>VOR</v>
      </c>
      <c r="AH19" s="29">
        <v>12</v>
      </c>
    </row>
    <row r="20" spans="1:34" ht="15">
      <c r="A20" s="29" t="s">
        <v>70</v>
      </c>
      <c r="B20" s="29">
        <v>30920050</v>
      </c>
      <c r="C20" s="29" t="s">
        <v>139</v>
      </c>
      <c r="D20" s="29" t="s">
        <v>140</v>
      </c>
      <c r="E20" s="29" t="s">
        <v>141</v>
      </c>
      <c r="F20" s="29" t="s">
        <v>142</v>
      </c>
      <c r="G20" s="29" t="s">
        <v>98</v>
      </c>
      <c r="I20" s="29" t="str">
        <f t="shared" si="2"/>
        <v>VOR</v>
      </c>
      <c r="J20" s="29" t="str">
        <f t="shared" si="2"/>
        <v>VF</v>
      </c>
      <c r="K20" s="29" t="str">
        <f t="shared" si="2"/>
        <v>AF</v>
      </c>
      <c r="L20" s="29" t="str">
        <f t="shared" si="2"/>
        <v>AF</v>
      </c>
      <c r="M20" s="29" t="str">
        <f t="shared" si="2"/>
        <v>EM</v>
      </c>
      <c r="N20" s="29" t="str">
        <f t="shared" si="2"/>
        <v>VF</v>
      </c>
      <c r="O20" s="29" t="str">
        <f t="shared" si="2"/>
        <v>FI</v>
      </c>
      <c r="P20" s="29" t="str">
        <f t="shared" si="2"/>
        <v>HF</v>
      </c>
      <c r="Q20" s="29" t="str">
        <f t="shared" si="2"/>
        <v>VOR</v>
      </c>
      <c r="R20" s="29" t="str">
        <f t="shared" si="2"/>
        <v>VF</v>
      </c>
      <c r="S20" s="29" t="str">
        <f t="shared" si="3"/>
        <v>AF</v>
      </c>
      <c r="T20" s="29" t="str">
        <f t="shared" si="3"/>
        <v>VOR</v>
      </c>
      <c r="U20" s="29" t="str">
        <f t="shared" si="3"/>
        <v>AF</v>
      </c>
      <c r="V20" s="29" t="str">
        <f t="shared" si="3"/>
        <v>VOR</v>
      </c>
      <c r="W20" s="29" t="str">
        <f t="shared" si="3"/>
        <v>VOR</v>
      </c>
      <c r="X20" s="29" t="str">
        <f t="shared" si="3"/>
        <v>AF</v>
      </c>
      <c r="Y20" s="29" t="str">
        <f t="shared" si="3"/>
        <v>HF</v>
      </c>
      <c r="Z20" s="29" t="str">
        <f t="shared" si="3"/>
        <v>AF</v>
      </c>
      <c r="AA20" s="29" t="str">
        <f t="shared" si="3"/>
        <v>AF</v>
      </c>
      <c r="AB20" s="29" t="str">
        <f t="shared" si="3"/>
        <v>VOR</v>
      </c>
      <c r="AC20" s="29" t="str">
        <f t="shared" si="3"/>
        <v>AF</v>
      </c>
      <c r="AD20" s="29" t="str">
        <f t="shared" si="3"/>
        <v>VF</v>
      </c>
      <c r="AE20" s="29" t="str">
        <f t="shared" si="3"/>
        <v>VOR</v>
      </c>
      <c r="AF20" s="29" t="str">
        <f t="shared" si="3"/>
        <v>VOR</v>
      </c>
      <c r="AH20" s="29">
        <v>13</v>
      </c>
    </row>
    <row r="21" spans="1:34" ht="15">
      <c r="A21" s="29" t="s">
        <v>24</v>
      </c>
      <c r="B21" s="29">
        <v>30713177</v>
      </c>
      <c r="C21" s="29" t="s">
        <v>195</v>
      </c>
      <c r="D21" s="29" t="s">
        <v>196</v>
      </c>
      <c r="E21" s="29" t="s">
        <v>197</v>
      </c>
      <c r="F21" s="29" t="s">
        <v>198</v>
      </c>
      <c r="G21" s="29" t="s">
        <v>108</v>
      </c>
      <c r="I21" s="29" t="str">
        <f t="shared" si="2"/>
        <v>VOR</v>
      </c>
      <c r="J21" s="29" t="str">
        <f t="shared" si="2"/>
        <v>AF</v>
      </c>
      <c r="K21" s="29" t="str">
        <f t="shared" si="2"/>
        <v>VF</v>
      </c>
      <c r="L21" s="29" t="str">
        <f t="shared" si="2"/>
        <v>AF</v>
      </c>
      <c r="M21" s="29" t="str">
        <f t="shared" si="2"/>
        <v>FI</v>
      </c>
      <c r="N21" s="29" t="str">
        <f t="shared" si="2"/>
        <v>AF</v>
      </c>
      <c r="O21" s="29" t="str">
        <f t="shared" si="2"/>
        <v>AF</v>
      </c>
      <c r="P21" s="29" t="str">
        <f t="shared" si="2"/>
        <v>VF</v>
      </c>
      <c r="Q21" s="29" t="str">
        <f t="shared" si="2"/>
        <v>VOR</v>
      </c>
      <c r="R21" s="29" t="str">
        <f t="shared" si="2"/>
        <v>HF</v>
      </c>
      <c r="S21" s="29" t="str">
        <f t="shared" si="3"/>
        <v>VF</v>
      </c>
      <c r="T21" s="29" t="str">
        <f t="shared" si="3"/>
        <v>VOR</v>
      </c>
      <c r="U21" s="29" t="str">
        <f t="shared" si="3"/>
        <v>EM</v>
      </c>
      <c r="V21" s="29" t="str">
        <f t="shared" si="3"/>
        <v>VOR</v>
      </c>
      <c r="W21" s="29" t="str">
        <f t="shared" si="3"/>
        <v>HF</v>
      </c>
      <c r="X21" s="29" t="str">
        <f t="shared" si="3"/>
        <v>AF</v>
      </c>
      <c r="Y21" s="29" t="str">
        <f t="shared" si="3"/>
        <v>VF</v>
      </c>
      <c r="Z21" s="29" t="str">
        <f t="shared" si="3"/>
        <v>AF</v>
      </c>
      <c r="AA21" s="29" t="str">
        <f t="shared" si="3"/>
        <v>VOR</v>
      </c>
      <c r="AB21" s="29" t="str">
        <f t="shared" si="3"/>
        <v>VOR</v>
      </c>
      <c r="AC21" s="29" t="str">
        <f t="shared" si="3"/>
        <v>AF</v>
      </c>
      <c r="AD21" s="29" t="str">
        <f t="shared" si="3"/>
        <v>VOR</v>
      </c>
      <c r="AE21" s="29" t="str">
        <f t="shared" si="3"/>
        <v>AF</v>
      </c>
      <c r="AF21" s="29" t="str">
        <f t="shared" si="3"/>
        <v>VOR</v>
      </c>
      <c r="AH21" s="29">
        <v>14</v>
      </c>
    </row>
    <row r="22" spans="1:34" ht="15">
      <c r="A22" s="29" t="s">
        <v>82</v>
      </c>
      <c r="B22" s="29">
        <v>30995525</v>
      </c>
      <c r="C22" s="29" t="s">
        <v>99</v>
      </c>
      <c r="D22" s="29" t="s">
        <v>100</v>
      </c>
      <c r="E22" s="29" t="s">
        <v>101</v>
      </c>
      <c r="F22" s="29" t="s">
        <v>102</v>
      </c>
      <c r="G22" s="29" t="s">
        <v>103</v>
      </c>
      <c r="I22" s="29" t="str">
        <f aca="true" t="shared" si="4" ref="I22:R33">IF(_xlfn.IFERROR(FIND(I$1,$G22,1),0)&gt;0,"EM",IF(_xlfn.IFERROR(FIND(I$1,$F22,1),0)&gt;0,"FI",IF(_xlfn.IFERROR(FIND(I$1,$E22,1),0)&gt;0,"HF",IF(_xlfn.IFERROR(FIND(I$1,$D22,1),0)&gt;0,"VF",IF(_xlfn.IFERROR(FIND(I$1,$C22,1),0)&gt;0,"AF","VOR")))))</f>
        <v>AF</v>
      </c>
      <c r="J22" s="29" t="str">
        <f t="shared" si="4"/>
        <v>AF</v>
      </c>
      <c r="K22" s="29" t="str">
        <f t="shared" si="4"/>
        <v>AF</v>
      </c>
      <c r="L22" s="29" t="str">
        <f t="shared" si="4"/>
        <v>VF</v>
      </c>
      <c r="M22" s="29" t="str">
        <f t="shared" si="4"/>
        <v>VF</v>
      </c>
      <c r="N22" s="29" t="str">
        <f t="shared" si="4"/>
        <v>VF</v>
      </c>
      <c r="O22" s="29" t="str">
        <f t="shared" si="4"/>
        <v>AF</v>
      </c>
      <c r="P22" s="29" t="str">
        <f t="shared" si="4"/>
        <v>FI</v>
      </c>
      <c r="Q22" s="29" t="str">
        <f t="shared" si="4"/>
        <v>VOR</v>
      </c>
      <c r="R22" s="29" t="str">
        <f t="shared" si="4"/>
        <v>EM</v>
      </c>
      <c r="S22" s="29" t="str">
        <f aca="true" t="shared" si="5" ref="S22:AF33">IF(_xlfn.IFERROR(FIND(S$1,$G22,1),0)&gt;0,"EM",IF(_xlfn.IFERROR(FIND(S$1,$F22,1),0)&gt;0,"FI",IF(_xlfn.IFERROR(FIND(S$1,$E22,1),0)&gt;0,"HF",IF(_xlfn.IFERROR(FIND(S$1,$D22,1),0)&gt;0,"VF",IF(_xlfn.IFERROR(FIND(S$1,$C22,1),0)&gt;0,"AF","VOR")))))</f>
        <v>VOR</v>
      </c>
      <c r="T22" s="29" t="str">
        <f t="shared" si="5"/>
        <v>VOR</v>
      </c>
      <c r="U22" s="29" t="str">
        <f t="shared" si="5"/>
        <v>HF</v>
      </c>
      <c r="V22" s="29" t="str">
        <f t="shared" si="5"/>
        <v>VOR</v>
      </c>
      <c r="W22" s="29" t="str">
        <f t="shared" si="5"/>
        <v>AF</v>
      </c>
      <c r="X22" s="29" t="str">
        <f t="shared" si="5"/>
        <v>VOR</v>
      </c>
      <c r="Y22" s="29" t="str">
        <f t="shared" si="5"/>
        <v>HF</v>
      </c>
      <c r="Z22" s="29" t="str">
        <f t="shared" si="5"/>
        <v>AF</v>
      </c>
      <c r="AA22" s="29" t="str">
        <f t="shared" si="5"/>
        <v>VOR</v>
      </c>
      <c r="AB22" s="29" t="str">
        <f t="shared" si="5"/>
        <v>VF</v>
      </c>
      <c r="AC22" s="29" t="str">
        <f t="shared" si="5"/>
        <v>AF</v>
      </c>
      <c r="AD22" s="29" t="str">
        <f t="shared" si="5"/>
        <v>VOR</v>
      </c>
      <c r="AE22" s="29" t="str">
        <f t="shared" si="5"/>
        <v>VOR</v>
      </c>
      <c r="AF22" s="29" t="str">
        <f t="shared" si="5"/>
        <v>AF</v>
      </c>
      <c r="AH22" s="29">
        <v>9</v>
      </c>
    </row>
    <row r="23" spans="1:34" ht="15">
      <c r="A23" s="29" t="s">
        <v>79</v>
      </c>
      <c r="B23" s="29">
        <v>30922360</v>
      </c>
      <c r="C23" s="29" t="s">
        <v>104</v>
      </c>
      <c r="D23" s="29" t="s">
        <v>109</v>
      </c>
      <c r="E23" s="29" t="s">
        <v>110</v>
      </c>
      <c r="F23" s="29" t="s">
        <v>102</v>
      </c>
      <c r="G23" s="29" t="s">
        <v>103</v>
      </c>
      <c r="I23" s="29" t="str">
        <f t="shared" si="4"/>
        <v>AF</v>
      </c>
      <c r="J23" s="29" t="str">
        <f t="shared" si="4"/>
        <v>HF</v>
      </c>
      <c r="K23" s="29" t="str">
        <f t="shared" si="4"/>
        <v>VF</v>
      </c>
      <c r="L23" s="29" t="str">
        <f t="shared" si="4"/>
        <v>VOR</v>
      </c>
      <c r="M23" s="29" t="str">
        <f t="shared" si="4"/>
        <v>VF</v>
      </c>
      <c r="N23" s="29" t="str">
        <f t="shared" si="4"/>
        <v>AF</v>
      </c>
      <c r="O23" s="29" t="str">
        <f t="shared" si="4"/>
        <v>AF</v>
      </c>
      <c r="P23" s="29" t="str">
        <f t="shared" si="4"/>
        <v>FI</v>
      </c>
      <c r="Q23" s="29" t="str">
        <f t="shared" si="4"/>
        <v>VOR</v>
      </c>
      <c r="R23" s="29" t="str">
        <f t="shared" si="4"/>
        <v>EM</v>
      </c>
      <c r="S23" s="29" t="str">
        <f t="shared" si="5"/>
        <v>AF</v>
      </c>
      <c r="T23" s="29" t="str">
        <f t="shared" si="5"/>
        <v>VOR</v>
      </c>
      <c r="U23" s="29" t="str">
        <f t="shared" si="5"/>
        <v>VF</v>
      </c>
      <c r="V23" s="29" t="str">
        <f t="shared" si="5"/>
        <v>VOR</v>
      </c>
      <c r="W23" s="29" t="str">
        <f t="shared" si="5"/>
        <v>AF</v>
      </c>
      <c r="X23" s="29" t="str">
        <f t="shared" si="5"/>
        <v>VF</v>
      </c>
      <c r="Y23" s="29" t="str">
        <f t="shared" si="5"/>
        <v>HF</v>
      </c>
      <c r="Z23" s="29" t="str">
        <f t="shared" si="5"/>
        <v>AF</v>
      </c>
      <c r="AA23" s="29" t="str">
        <f t="shared" si="5"/>
        <v>VOR</v>
      </c>
      <c r="AB23" s="29" t="str">
        <f t="shared" si="5"/>
        <v>VOR</v>
      </c>
      <c r="AC23" s="29" t="str">
        <f t="shared" si="5"/>
        <v>VOR</v>
      </c>
      <c r="AD23" s="29" t="str">
        <f t="shared" si="5"/>
        <v>AF</v>
      </c>
      <c r="AE23" s="29" t="str">
        <f t="shared" si="5"/>
        <v>AF</v>
      </c>
      <c r="AF23" s="29" t="str">
        <f t="shared" si="5"/>
        <v>VOR</v>
      </c>
      <c r="AH23" s="29">
        <v>14</v>
      </c>
    </row>
    <row r="24" spans="1:34" ht="15">
      <c r="A24" s="29" t="s">
        <v>80</v>
      </c>
      <c r="B24" s="29">
        <v>30917323</v>
      </c>
      <c r="C24" s="29" t="s">
        <v>187</v>
      </c>
      <c r="D24" s="29" t="s">
        <v>188</v>
      </c>
      <c r="E24" s="29" t="s">
        <v>189</v>
      </c>
      <c r="F24" s="29" t="s">
        <v>123</v>
      </c>
      <c r="G24" s="29" t="s">
        <v>115</v>
      </c>
      <c r="I24" s="29" t="str">
        <f t="shared" si="4"/>
        <v>AF</v>
      </c>
      <c r="J24" s="29" t="str">
        <f t="shared" si="4"/>
        <v>HF</v>
      </c>
      <c r="K24" s="29" t="str">
        <f t="shared" si="4"/>
        <v>VOR</v>
      </c>
      <c r="L24" s="29" t="str">
        <f t="shared" si="4"/>
        <v>AF</v>
      </c>
      <c r="M24" s="29" t="str">
        <f t="shared" si="4"/>
        <v>HF</v>
      </c>
      <c r="N24" s="29" t="str">
        <f t="shared" si="4"/>
        <v>AF</v>
      </c>
      <c r="O24" s="29" t="str">
        <f t="shared" si="4"/>
        <v>EM</v>
      </c>
      <c r="P24" s="29" t="str">
        <f t="shared" si="4"/>
        <v>VF</v>
      </c>
      <c r="Q24" s="29" t="str">
        <f t="shared" si="4"/>
        <v>VOR</v>
      </c>
      <c r="R24" s="29" t="str">
        <f t="shared" si="4"/>
        <v>FI</v>
      </c>
      <c r="S24" s="29" t="str">
        <f t="shared" si="5"/>
        <v>VF</v>
      </c>
      <c r="T24" s="29" t="str">
        <f t="shared" si="5"/>
        <v>VOR</v>
      </c>
      <c r="U24" s="29" t="str">
        <f t="shared" si="5"/>
        <v>AF</v>
      </c>
      <c r="V24" s="29" t="str">
        <f t="shared" si="5"/>
        <v>VOR</v>
      </c>
      <c r="W24" s="29" t="str">
        <f t="shared" si="5"/>
        <v>VF</v>
      </c>
      <c r="X24" s="29" t="str">
        <f t="shared" si="5"/>
        <v>VF</v>
      </c>
      <c r="Y24" s="29" t="str">
        <f t="shared" si="5"/>
        <v>AF</v>
      </c>
      <c r="Z24" s="29" t="str">
        <f t="shared" si="5"/>
        <v>VOR</v>
      </c>
      <c r="AA24" s="29" t="str">
        <f t="shared" si="5"/>
        <v>VOR</v>
      </c>
      <c r="AB24" s="29" t="str">
        <f t="shared" si="5"/>
        <v>VOR</v>
      </c>
      <c r="AC24" s="29" t="str">
        <f t="shared" si="5"/>
        <v>AF</v>
      </c>
      <c r="AD24" s="29" t="str">
        <f t="shared" si="5"/>
        <v>AF</v>
      </c>
      <c r="AE24" s="29" t="str">
        <f t="shared" si="5"/>
        <v>AF</v>
      </c>
      <c r="AF24" s="29" t="str">
        <f t="shared" si="5"/>
        <v>VOR</v>
      </c>
      <c r="AH24" s="29">
        <v>12</v>
      </c>
    </row>
    <row r="25" spans="1:34" ht="15">
      <c r="A25" s="29" t="s">
        <v>60</v>
      </c>
      <c r="B25" s="29">
        <v>30871636</v>
      </c>
      <c r="C25" s="29" t="s">
        <v>111</v>
      </c>
      <c r="D25" s="29" t="s">
        <v>112</v>
      </c>
      <c r="E25" s="29" t="s">
        <v>113</v>
      </c>
      <c r="F25" s="29" t="s">
        <v>114</v>
      </c>
      <c r="G25" s="29" t="s">
        <v>115</v>
      </c>
      <c r="I25" s="29" t="str">
        <f t="shared" si="4"/>
        <v>AF</v>
      </c>
      <c r="J25" s="29" t="str">
        <f t="shared" si="4"/>
        <v>FI</v>
      </c>
      <c r="K25" s="29" t="str">
        <f t="shared" si="4"/>
        <v>AF</v>
      </c>
      <c r="L25" s="29" t="str">
        <f t="shared" si="4"/>
        <v>VOR</v>
      </c>
      <c r="M25" s="29" t="str">
        <f t="shared" si="4"/>
        <v>HF</v>
      </c>
      <c r="N25" s="29" t="str">
        <f t="shared" si="4"/>
        <v>VF</v>
      </c>
      <c r="O25" s="29" t="str">
        <f t="shared" si="4"/>
        <v>EM</v>
      </c>
      <c r="P25" s="29" t="str">
        <f t="shared" si="4"/>
        <v>VF</v>
      </c>
      <c r="Q25" s="29" t="str">
        <f t="shared" si="4"/>
        <v>VOR</v>
      </c>
      <c r="R25" s="29" t="str">
        <f t="shared" si="4"/>
        <v>AF</v>
      </c>
      <c r="S25" s="29" t="str">
        <f t="shared" si="5"/>
        <v>VF</v>
      </c>
      <c r="T25" s="29" t="str">
        <f t="shared" si="5"/>
        <v>VOR</v>
      </c>
      <c r="U25" s="29" t="str">
        <f t="shared" si="5"/>
        <v>VF</v>
      </c>
      <c r="V25" s="29" t="str">
        <f t="shared" si="5"/>
        <v>VOR</v>
      </c>
      <c r="W25" s="29" t="str">
        <f t="shared" si="5"/>
        <v>HF</v>
      </c>
      <c r="X25" s="29" t="str">
        <f t="shared" si="5"/>
        <v>AF</v>
      </c>
      <c r="Y25" s="29" t="str">
        <f t="shared" si="5"/>
        <v>AF</v>
      </c>
      <c r="Z25" s="29" t="str">
        <f t="shared" si="5"/>
        <v>AF</v>
      </c>
      <c r="AA25" s="29" t="str">
        <f t="shared" si="5"/>
        <v>VOR</v>
      </c>
      <c r="AB25" s="29" t="str">
        <f t="shared" si="5"/>
        <v>VOR</v>
      </c>
      <c r="AC25" s="29" t="str">
        <f t="shared" si="5"/>
        <v>AF</v>
      </c>
      <c r="AD25" s="29" t="str">
        <f t="shared" si="5"/>
        <v>AF</v>
      </c>
      <c r="AE25" s="29" t="str">
        <f t="shared" si="5"/>
        <v>VOR</v>
      </c>
      <c r="AF25" s="29" t="str">
        <f t="shared" si="5"/>
        <v>VOR</v>
      </c>
      <c r="AH25" s="29">
        <v>15</v>
      </c>
    </row>
    <row r="26" spans="1:34" ht="15">
      <c r="A26" s="29" t="s">
        <v>76</v>
      </c>
      <c r="B26" s="29">
        <v>30924551</v>
      </c>
      <c r="C26" s="29" t="s">
        <v>190</v>
      </c>
      <c r="D26" s="29" t="s">
        <v>191</v>
      </c>
      <c r="E26" s="29" t="s">
        <v>189</v>
      </c>
      <c r="F26" s="29" t="s">
        <v>114</v>
      </c>
      <c r="G26" s="29" t="s">
        <v>115</v>
      </c>
      <c r="I26" s="29" t="str">
        <f t="shared" si="4"/>
        <v>AF</v>
      </c>
      <c r="J26" s="29" t="str">
        <f t="shared" si="4"/>
        <v>FI</v>
      </c>
      <c r="K26" s="29" t="str">
        <f t="shared" si="4"/>
        <v>AF</v>
      </c>
      <c r="L26" s="29" t="str">
        <f t="shared" si="4"/>
        <v>AF</v>
      </c>
      <c r="M26" s="29" t="str">
        <f t="shared" si="4"/>
        <v>HF</v>
      </c>
      <c r="N26" s="29" t="str">
        <f t="shared" si="4"/>
        <v>VF</v>
      </c>
      <c r="O26" s="29" t="str">
        <f t="shared" si="4"/>
        <v>EM</v>
      </c>
      <c r="P26" s="29" t="str">
        <f t="shared" si="4"/>
        <v>VF</v>
      </c>
      <c r="Q26" s="29" t="str">
        <f t="shared" si="4"/>
        <v>VOR</v>
      </c>
      <c r="R26" s="29" t="str">
        <f t="shared" si="4"/>
        <v>HF</v>
      </c>
      <c r="S26" s="29" t="str">
        <f t="shared" si="5"/>
        <v>VOR</v>
      </c>
      <c r="T26" s="29" t="str">
        <f t="shared" si="5"/>
        <v>VOR</v>
      </c>
      <c r="U26" s="29" t="str">
        <f t="shared" si="5"/>
        <v>VF</v>
      </c>
      <c r="V26" s="29" t="str">
        <f t="shared" si="5"/>
        <v>VOR</v>
      </c>
      <c r="W26" s="29" t="str">
        <f t="shared" si="5"/>
        <v>AF</v>
      </c>
      <c r="X26" s="29" t="str">
        <f t="shared" si="5"/>
        <v>AF</v>
      </c>
      <c r="Y26" s="29" t="str">
        <f t="shared" si="5"/>
        <v>VF</v>
      </c>
      <c r="Z26" s="29" t="str">
        <f t="shared" si="5"/>
        <v>AF</v>
      </c>
      <c r="AA26" s="29" t="str">
        <f t="shared" si="5"/>
        <v>AF</v>
      </c>
      <c r="AB26" s="29" t="str">
        <f t="shared" si="5"/>
        <v>VOR</v>
      </c>
      <c r="AC26" s="29" t="str">
        <f t="shared" si="5"/>
        <v>AF</v>
      </c>
      <c r="AD26" s="29" t="str">
        <f t="shared" si="5"/>
        <v>VOR</v>
      </c>
      <c r="AE26" s="29" t="str">
        <f t="shared" si="5"/>
        <v>VOR</v>
      </c>
      <c r="AF26" s="29" t="str">
        <f t="shared" si="5"/>
        <v>VOR</v>
      </c>
      <c r="AH26" s="29">
        <v>13</v>
      </c>
    </row>
    <row r="27" spans="1:34" ht="15">
      <c r="A27" s="29" t="s">
        <v>74</v>
      </c>
      <c r="B27" s="29">
        <v>30917497</v>
      </c>
      <c r="C27" s="29" t="s">
        <v>177</v>
      </c>
      <c r="D27" s="29" t="s">
        <v>178</v>
      </c>
      <c r="E27" s="29" t="s">
        <v>179</v>
      </c>
      <c r="F27" s="29" t="s">
        <v>154</v>
      </c>
      <c r="G27" s="29" t="s">
        <v>98</v>
      </c>
      <c r="I27" s="29" t="str">
        <f t="shared" si="4"/>
        <v>AF</v>
      </c>
      <c r="J27" s="29" t="str">
        <f t="shared" si="4"/>
        <v>VF</v>
      </c>
      <c r="K27" s="29" t="str">
        <f t="shared" si="4"/>
        <v>VF</v>
      </c>
      <c r="L27" s="29" t="str">
        <f t="shared" si="4"/>
        <v>VOR</v>
      </c>
      <c r="M27" s="29" t="str">
        <f t="shared" si="4"/>
        <v>EM</v>
      </c>
      <c r="N27" s="29" t="str">
        <f t="shared" si="4"/>
        <v>AF</v>
      </c>
      <c r="O27" s="29" t="str">
        <f t="shared" si="4"/>
        <v>VF</v>
      </c>
      <c r="P27" s="29" t="str">
        <f t="shared" si="4"/>
        <v>VF</v>
      </c>
      <c r="Q27" s="29" t="str">
        <f t="shared" si="4"/>
        <v>VOR</v>
      </c>
      <c r="R27" s="29" t="str">
        <f t="shared" si="4"/>
        <v>FI</v>
      </c>
      <c r="S27" s="29" t="str">
        <f t="shared" si="5"/>
        <v>AF</v>
      </c>
      <c r="T27" s="29" t="str">
        <f t="shared" si="5"/>
        <v>VOR</v>
      </c>
      <c r="U27" s="29" t="str">
        <f t="shared" si="5"/>
        <v>HF</v>
      </c>
      <c r="V27" s="29" t="str">
        <f t="shared" si="5"/>
        <v>VOR</v>
      </c>
      <c r="W27" s="29" t="str">
        <f t="shared" si="5"/>
        <v>AF</v>
      </c>
      <c r="X27" s="29" t="str">
        <f t="shared" si="5"/>
        <v>AF</v>
      </c>
      <c r="Y27" s="29" t="str">
        <f t="shared" si="5"/>
        <v>HF</v>
      </c>
      <c r="Z27" s="29" t="str">
        <f t="shared" si="5"/>
        <v>VOR</v>
      </c>
      <c r="AA27" s="29" t="str">
        <f t="shared" si="5"/>
        <v>AF</v>
      </c>
      <c r="AB27" s="29" t="str">
        <f t="shared" si="5"/>
        <v>VOR</v>
      </c>
      <c r="AC27" s="29" t="str">
        <f t="shared" si="5"/>
        <v>AF</v>
      </c>
      <c r="AD27" s="29" t="str">
        <f t="shared" si="5"/>
        <v>AF</v>
      </c>
      <c r="AE27" s="29" t="str">
        <f t="shared" si="5"/>
        <v>VOR</v>
      </c>
      <c r="AF27" s="29" t="str">
        <f t="shared" si="5"/>
        <v>VOR</v>
      </c>
      <c r="AH27" s="29">
        <v>12</v>
      </c>
    </row>
    <row r="28" spans="1:34" ht="15">
      <c r="A28" s="29" t="s">
        <v>67</v>
      </c>
      <c r="B28" s="29">
        <v>30871670</v>
      </c>
      <c r="C28" s="29" t="s">
        <v>155</v>
      </c>
      <c r="D28" s="29" t="s">
        <v>156</v>
      </c>
      <c r="E28" s="29" t="s">
        <v>157</v>
      </c>
      <c r="F28" s="29" t="s">
        <v>158</v>
      </c>
      <c r="G28" s="29" t="s">
        <v>98</v>
      </c>
      <c r="I28" s="29" t="str">
        <f t="shared" si="4"/>
        <v>VOR</v>
      </c>
      <c r="J28" s="29" t="str">
        <f t="shared" si="4"/>
        <v>VF</v>
      </c>
      <c r="K28" s="29" t="str">
        <f t="shared" si="4"/>
        <v>AF</v>
      </c>
      <c r="L28" s="29" t="str">
        <f t="shared" si="4"/>
        <v>AF</v>
      </c>
      <c r="M28" s="29" t="str">
        <f t="shared" si="4"/>
        <v>EM</v>
      </c>
      <c r="N28" s="29" t="str">
        <f t="shared" si="4"/>
        <v>VF</v>
      </c>
      <c r="O28" s="29" t="str">
        <f t="shared" si="4"/>
        <v>FI</v>
      </c>
      <c r="P28" s="29" t="str">
        <f t="shared" si="4"/>
        <v>VF</v>
      </c>
      <c r="Q28" s="29" t="str">
        <f t="shared" si="4"/>
        <v>VOR</v>
      </c>
      <c r="R28" s="29" t="str">
        <f t="shared" si="4"/>
        <v>AF</v>
      </c>
      <c r="S28" s="29" t="str">
        <f t="shared" si="5"/>
        <v>AF</v>
      </c>
      <c r="T28" s="29" t="str">
        <f t="shared" si="5"/>
        <v>VOR</v>
      </c>
      <c r="U28" s="29" t="str">
        <f t="shared" si="5"/>
        <v>AF</v>
      </c>
      <c r="V28" s="29" t="str">
        <f t="shared" si="5"/>
        <v>VOR</v>
      </c>
      <c r="W28" s="29" t="str">
        <f t="shared" si="5"/>
        <v>HF</v>
      </c>
      <c r="X28" s="29" t="str">
        <f t="shared" si="5"/>
        <v>AF</v>
      </c>
      <c r="Y28" s="29" t="str">
        <f t="shared" si="5"/>
        <v>VOR</v>
      </c>
      <c r="Z28" s="29" t="str">
        <f t="shared" si="5"/>
        <v>AF</v>
      </c>
      <c r="AA28" s="29" t="str">
        <f t="shared" si="5"/>
        <v>VOR</v>
      </c>
      <c r="AB28" s="29" t="str">
        <f t="shared" si="5"/>
        <v>VOR</v>
      </c>
      <c r="AC28" s="29" t="str">
        <f t="shared" si="5"/>
        <v>VF</v>
      </c>
      <c r="AD28" s="29" t="str">
        <f t="shared" si="5"/>
        <v>AF</v>
      </c>
      <c r="AE28" s="29" t="str">
        <f t="shared" si="5"/>
        <v>HF</v>
      </c>
      <c r="AF28" s="29" t="str">
        <f t="shared" si="5"/>
        <v>VOR</v>
      </c>
      <c r="AH28" s="29">
        <v>13</v>
      </c>
    </row>
    <row r="29" spans="1:34" ht="15">
      <c r="A29" s="29" t="s">
        <v>69</v>
      </c>
      <c r="B29" s="29">
        <v>30923465</v>
      </c>
      <c r="C29" s="29" t="s">
        <v>116</v>
      </c>
      <c r="D29" s="29" t="s">
        <v>117</v>
      </c>
      <c r="E29" s="29" t="s">
        <v>118</v>
      </c>
      <c r="F29" s="29" t="s">
        <v>119</v>
      </c>
      <c r="G29" s="29" t="s">
        <v>103</v>
      </c>
      <c r="I29" s="29" t="str">
        <f t="shared" si="4"/>
        <v>VOR</v>
      </c>
      <c r="J29" s="29" t="str">
        <f t="shared" si="4"/>
        <v>HF</v>
      </c>
      <c r="K29" s="29" t="str">
        <f t="shared" si="4"/>
        <v>AF</v>
      </c>
      <c r="L29" s="29" t="str">
        <f t="shared" si="4"/>
        <v>AF</v>
      </c>
      <c r="M29" s="29" t="str">
        <f t="shared" si="4"/>
        <v>VF</v>
      </c>
      <c r="N29" s="29" t="str">
        <f t="shared" si="4"/>
        <v>AF</v>
      </c>
      <c r="O29" s="29" t="str">
        <f t="shared" si="4"/>
        <v>VF</v>
      </c>
      <c r="P29" s="29" t="str">
        <f t="shared" si="4"/>
        <v>VF</v>
      </c>
      <c r="Q29" s="29" t="str">
        <f t="shared" si="4"/>
        <v>VOR</v>
      </c>
      <c r="R29" s="29" t="str">
        <f t="shared" si="4"/>
        <v>EM</v>
      </c>
      <c r="S29" s="29" t="str">
        <f t="shared" si="5"/>
        <v>FI</v>
      </c>
      <c r="T29" s="29" t="str">
        <f t="shared" si="5"/>
        <v>VOR</v>
      </c>
      <c r="U29" s="29" t="str">
        <f t="shared" si="5"/>
        <v>VF</v>
      </c>
      <c r="V29" s="29" t="str">
        <f t="shared" si="5"/>
        <v>VOR</v>
      </c>
      <c r="W29" s="29" t="str">
        <f t="shared" si="5"/>
        <v>AF</v>
      </c>
      <c r="X29" s="29" t="str">
        <f t="shared" si="5"/>
        <v>AF</v>
      </c>
      <c r="Y29" s="29" t="str">
        <f t="shared" si="5"/>
        <v>HF</v>
      </c>
      <c r="Z29" s="29" t="str">
        <f t="shared" si="5"/>
        <v>VOR</v>
      </c>
      <c r="AA29" s="29" t="str">
        <f t="shared" si="5"/>
        <v>AF</v>
      </c>
      <c r="AB29" s="29" t="str">
        <f t="shared" si="5"/>
        <v>VOR</v>
      </c>
      <c r="AC29" s="29" t="str">
        <f t="shared" si="5"/>
        <v>VOR</v>
      </c>
      <c r="AD29" s="29" t="str">
        <f t="shared" si="5"/>
        <v>AF</v>
      </c>
      <c r="AE29" s="29" t="str">
        <f t="shared" si="5"/>
        <v>VOR</v>
      </c>
      <c r="AF29" s="29" t="str">
        <f t="shared" si="5"/>
        <v>AF</v>
      </c>
      <c r="AH29" s="29">
        <v>12</v>
      </c>
    </row>
    <row r="30" spans="1:34" ht="15">
      <c r="A30" s="29" t="s">
        <v>75</v>
      </c>
      <c r="B30" s="29">
        <v>31210837</v>
      </c>
      <c r="C30" s="29" t="s">
        <v>192</v>
      </c>
      <c r="D30" s="29" t="s">
        <v>193</v>
      </c>
      <c r="E30" s="29" t="s">
        <v>194</v>
      </c>
      <c r="F30" s="29" t="s">
        <v>127</v>
      </c>
      <c r="G30" s="29" t="s">
        <v>115</v>
      </c>
      <c r="I30" s="29" t="str">
        <f t="shared" si="4"/>
        <v>AF</v>
      </c>
      <c r="J30" s="29" t="str">
        <f t="shared" si="4"/>
        <v>HF</v>
      </c>
      <c r="K30" s="29" t="str">
        <f t="shared" si="4"/>
        <v>AF</v>
      </c>
      <c r="L30" s="29" t="str">
        <f t="shared" si="4"/>
        <v>VOR</v>
      </c>
      <c r="M30" s="29" t="str">
        <f t="shared" si="4"/>
        <v>HF</v>
      </c>
      <c r="N30" s="29" t="str">
        <f t="shared" si="4"/>
        <v>VF</v>
      </c>
      <c r="O30" s="29" t="str">
        <f t="shared" si="4"/>
        <v>EM</v>
      </c>
      <c r="P30" s="29" t="str">
        <f t="shared" si="4"/>
        <v>AF</v>
      </c>
      <c r="Q30" s="29" t="str">
        <f t="shared" si="4"/>
        <v>VOR</v>
      </c>
      <c r="R30" s="29" t="str">
        <f t="shared" si="4"/>
        <v>FI</v>
      </c>
      <c r="S30" s="29" t="str">
        <f t="shared" si="5"/>
        <v>AF</v>
      </c>
      <c r="T30" s="29" t="str">
        <f t="shared" si="5"/>
        <v>VOR</v>
      </c>
      <c r="U30" s="29" t="str">
        <f t="shared" si="5"/>
        <v>AF</v>
      </c>
      <c r="V30" s="29" t="str">
        <f t="shared" si="5"/>
        <v>VF</v>
      </c>
      <c r="W30" s="29" t="str">
        <f t="shared" si="5"/>
        <v>VF</v>
      </c>
      <c r="X30" s="29" t="str">
        <f t="shared" si="5"/>
        <v>VF</v>
      </c>
      <c r="Y30" s="29" t="str">
        <f t="shared" si="5"/>
        <v>AF</v>
      </c>
      <c r="Z30" s="29" t="str">
        <f t="shared" si="5"/>
        <v>VOR</v>
      </c>
      <c r="AA30" s="29" t="str">
        <f t="shared" si="5"/>
        <v>VOR</v>
      </c>
      <c r="AB30" s="29" t="str">
        <f t="shared" si="5"/>
        <v>VOR</v>
      </c>
      <c r="AC30" s="29" t="str">
        <f t="shared" si="5"/>
        <v>AF</v>
      </c>
      <c r="AD30" s="29" t="str">
        <f t="shared" si="5"/>
        <v>AF</v>
      </c>
      <c r="AE30" s="29" t="str">
        <f t="shared" si="5"/>
        <v>VOR</v>
      </c>
      <c r="AF30" s="29" t="str">
        <f t="shared" si="5"/>
        <v>VOR</v>
      </c>
      <c r="AH30" s="29">
        <v>10</v>
      </c>
    </row>
    <row r="31" spans="1:34" ht="15">
      <c r="A31" s="29" t="s">
        <v>81</v>
      </c>
      <c r="B31" s="29">
        <v>30925328</v>
      </c>
      <c r="C31" s="29" t="s">
        <v>172</v>
      </c>
      <c r="D31" s="29" t="s">
        <v>173</v>
      </c>
      <c r="E31" s="29" t="s">
        <v>174</v>
      </c>
      <c r="F31" s="29" t="s">
        <v>158</v>
      </c>
      <c r="G31" s="29" t="s">
        <v>98</v>
      </c>
      <c r="I31" s="29" t="str">
        <f t="shared" si="4"/>
        <v>AF</v>
      </c>
      <c r="J31" s="29" t="str">
        <f t="shared" si="4"/>
        <v>HF</v>
      </c>
      <c r="K31" s="29" t="str">
        <f t="shared" si="4"/>
        <v>AF</v>
      </c>
      <c r="L31" s="29" t="str">
        <f t="shared" si="4"/>
        <v>AF</v>
      </c>
      <c r="M31" s="29" t="str">
        <f t="shared" si="4"/>
        <v>EM</v>
      </c>
      <c r="N31" s="29" t="str">
        <f t="shared" si="4"/>
        <v>VF</v>
      </c>
      <c r="O31" s="29" t="str">
        <f t="shared" si="4"/>
        <v>FI</v>
      </c>
      <c r="P31" s="29" t="str">
        <f t="shared" si="4"/>
        <v>HF</v>
      </c>
      <c r="Q31" s="29" t="str">
        <f t="shared" si="4"/>
        <v>VOR</v>
      </c>
      <c r="R31" s="29" t="str">
        <f t="shared" si="4"/>
        <v>AF</v>
      </c>
      <c r="S31" s="29" t="str">
        <f t="shared" si="5"/>
        <v>AF</v>
      </c>
      <c r="T31" s="29" t="str">
        <f t="shared" si="5"/>
        <v>VOR</v>
      </c>
      <c r="U31" s="29" t="str">
        <f t="shared" si="5"/>
        <v>VF</v>
      </c>
      <c r="V31" s="29" t="str">
        <f t="shared" si="5"/>
        <v>VOR</v>
      </c>
      <c r="W31" s="29" t="str">
        <f t="shared" si="5"/>
        <v>HF</v>
      </c>
      <c r="X31" s="29" t="str">
        <f t="shared" si="5"/>
        <v>VF</v>
      </c>
      <c r="Y31" s="29" t="str">
        <f t="shared" si="5"/>
        <v>VOR</v>
      </c>
      <c r="Z31" s="29" t="str">
        <f t="shared" si="5"/>
        <v>VOR</v>
      </c>
      <c r="AA31" s="29" t="str">
        <f t="shared" si="5"/>
        <v>VOR</v>
      </c>
      <c r="AB31" s="29" t="str">
        <f t="shared" si="5"/>
        <v>VOR</v>
      </c>
      <c r="AC31" s="29" t="str">
        <f t="shared" si="5"/>
        <v>AF</v>
      </c>
      <c r="AD31" s="29" t="str">
        <f t="shared" si="5"/>
        <v>AF</v>
      </c>
      <c r="AE31" s="29" t="str">
        <f t="shared" si="5"/>
        <v>AF</v>
      </c>
      <c r="AF31" s="29" t="str">
        <f t="shared" si="5"/>
        <v>VOR</v>
      </c>
      <c r="AH31" s="29">
        <v>13</v>
      </c>
    </row>
    <row r="32" spans="1:34" ht="15">
      <c r="A32" s="29" t="s">
        <v>25</v>
      </c>
      <c r="B32" s="29">
        <v>30660647</v>
      </c>
      <c r="C32" s="29" t="s">
        <v>159</v>
      </c>
      <c r="D32" s="29" t="s">
        <v>160</v>
      </c>
      <c r="E32" s="29" t="s">
        <v>161</v>
      </c>
      <c r="F32" s="29" t="s">
        <v>123</v>
      </c>
      <c r="G32" s="29" t="s">
        <v>115</v>
      </c>
      <c r="I32" s="29" t="str">
        <f t="shared" si="4"/>
        <v>AF</v>
      </c>
      <c r="J32" s="29" t="str">
        <f t="shared" si="4"/>
        <v>HF</v>
      </c>
      <c r="K32" s="29" t="str">
        <f t="shared" si="4"/>
        <v>VOR</v>
      </c>
      <c r="L32" s="29" t="str">
        <f t="shared" si="4"/>
        <v>VOR</v>
      </c>
      <c r="M32" s="29" t="str">
        <f t="shared" si="4"/>
        <v>AF</v>
      </c>
      <c r="N32" s="29" t="str">
        <f t="shared" si="4"/>
        <v>AF</v>
      </c>
      <c r="O32" s="29" t="str">
        <f t="shared" si="4"/>
        <v>EM</v>
      </c>
      <c r="P32" s="29" t="str">
        <f t="shared" si="4"/>
        <v>VF</v>
      </c>
      <c r="Q32" s="29" t="str">
        <f t="shared" si="4"/>
        <v>VF</v>
      </c>
      <c r="R32" s="29" t="str">
        <f t="shared" si="4"/>
        <v>FI</v>
      </c>
      <c r="S32" s="29" t="str">
        <f t="shared" si="5"/>
        <v>VF</v>
      </c>
      <c r="T32" s="29" t="str">
        <f t="shared" si="5"/>
        <v>VOR</v>
      </c>
      <c r="U32" s="29" t="str">
        <f t="shared" si="5"/>
        <v>VF</v>
      </c>
      <c r="V32" s="29" t="str">
        <f t="shared" si="5"/>
        <v>VOR</v>
      </c>
      <c r="W32" s="29" t="str">
        <f t="shared" si="5"/>
        <v>VF</v>
      </c>
      <c r="X32" s="29" t="str">
        <f t="shared" si="5"/>
        <v>AF</v>
      </c>
      <c r="Y32" s="29" t="str">
        <f t="shared" si="5"/>
        <v>HF</v>
      </c>
      <c r="Z32" s="29" t="str">
        <f t="shared" si="5"/>
        <v>AF</v>
      </c>
      <c r="AA32" s="29" t="str">
        <f t="shared" si="5"/>
        <v>VOR</v>
      </c>
      <c r="AB32" s="29" t="str">
        <f t="shared" si="5"/>
        <v>VOR</v>
      </c>
      <c r="AC32" s="29" t="str">
        <f t="shared" si="5"/>
        <v>AF</v>
      </c>
      <c r="AD32" s="29" t="str">
        <f t="shared" si="5"/>
        <v>AF</v>
      </c>
      <c r="AE32" s="29" t="str">
        <f t="shared" si="5"/>
        <v>AF</v>
      </c>
      <c r="AF32" s="29" t="str">
        <f t="shared" si="5"/>
        <v>VOR</v>
      </c>
      <c r="AH32" s="29">
        <v>14</v>
      </c>
    </row>
    <row r="33" spans="1:34" ht="15">
      <c r="A33" s="29" t="s">
        <v>63</v>
      </c>
      <c r="B33" s="29">
        <v>30943878</v>
      </c>
      <c r="C33" s="29" t="s">
        <v>162</v>
      </c>
      <c r="D33" s="29" t="s">
        <v>163</v>
      </c>
      <c r="E33" s="29" t="s">
        <v>164</v>
      </c>
      <c r="F33" s="29" t="s">
        <v>165</v>
      </c>
      <c r="G33" s="29" t="s">
        <v>115</v>
      </c>
      <c r="I33" s="29" t="str">
        <f t="shared" si="4"/>
        <v>AF</v>
      </c>
      <c r="J33" s="29" t="str">
        <f t="shared" si="4"/>
        <v>VF</v>
      </c>
      <c r="K33" s="29" t="str">
        <f t="shared" si="4"/>
        <v>AF</v>
      </c>
      <c r="L33" s="29" t="str">
        <f t="shared" si="4"/>
        <v>VOR</v>
      </c>
      <c r="M33" s="29" t="str">
        <f t="shared" si="4"/>
        <v>VF</v>
      </c>
      <c r="N33" s="29" t="str">
        <f t="shared" si="4"/>
        <v>AF</v>
      </c>
      <c r="O33" s="29" t="str">
        <f t="shared" si="4"/>
        <v>EM</v>
      </c>
      <c r="P33" s="29" t="str">
        <f t="shared" si="4"/>
        <v>FI</v>
      </c>
      <c r="Q33" s="29" t="str">
        <f t="shared" si="4"/>
        <v>VOR</v>
      </c>
      <c r="R33" s="29" t="str">
        <f t="shared" si="4"/>
        <v>HF</v>
      </c>
      <c r="S33" s="29" t="str">
        <f t="shared" si="5"/>
        <v>AF</v>
      </c>
      <c r="T33" s="29" t="str">
        <f t="shared" si="5"/>
        <v>VOR</v>
      </c>
      <c r="U33" s="29" t="str">
        <f t="shared" si="5"/>
        <v>HF</v>
      </c>
      <c r="V33" s="29" t="str">
        <f t="shared" si="5"/>
        <v>VOR</v>
      </c>
      <c r="W33" s="29" t="str">
        <f t="shared" si="5"/>
        <v>VF</v>
      </c>
      <c r="X33" s="29" t="str">
        <f t="shared" si="5"/>
        <v>VF</v>
      </c>
      <c r="Y33" s="29" t="str">
        <f t="shared" si="5"/>
        <v>AF</v>
      </c>
      <c r="Z33" s="29" t="str">
        <f t="shared" si="5"/>
        <v>AF</v>
      </c>
      <c r="AA33" s="29" t="str">
        <f t="shared" si="5"/>
        <v>VOR</v>
      </c>
      <c r="AB33" s="29" t="str">
        <f t="shared" si="5"/>
        <v>VOR</v>
      </c>
      <c r="AC33" s="29" t="str">
        <f t="shared" si="5"/>
        <v>AF</v>
      </c>
      <c r="AD33" s="29" t="str">
        <f t="shared" si="5"/>
        <v>AF</v>
      </c>
      <c r="AE33" s="29" t="str">
        <f t="shared" si="5"/>
        <v>VOR</v>
      </c>
      <c r="AF33" s="29" t="str">
        <f t="shared" si="5"/>
        <v>VOR</v>
      </c>
      <c r="AH33" s="29">
        <v>13</v>
      </c>
    </row>
    <row r="35" spans="7:32" ht="15">
      <c r="G35" s="29" t="s">
        <v>233</v>
      </c>
      <c r="I35" s="29">
        <f aca="true" t="shared" si="6" ref="I35:R40">COUNTIF(I$2:I$33,$G35)</f>
        <v>0</v>
      </c>
      <c r="J35" s="29">
        <f t="shared" si="6"/>
        <v>1</v>
      </c>
      <c r="K35" s="29">
        <f t="shared" si="6"/>
        <v>0</v>
      </c>
      <c r="L35" s="29">
        <f t="shared" si="6"/>
        <v>0</v>
      </c>
      <c r="M35" s="29">
        <f t="shared" si="6"/>
        <v>7</v>
      </c>
      <c r="N35" s="29">
        <f t="shared" si="6"/>
        <v>0</v>
      </c>
      <c r="O35" s="29">
        <f t="shared" si="6"/>
        <v>7</v>
      </c>
      <c r="P35" s="29">
        <f t="shared" si="6"/>
        <v>3</v>
      </c>
      <c r="Q35" s="29">
        <f t="shared" si="6"/>
        <v>0</v>
      </c>
      <c r="R35" s="29">
        <f t="shared" si="6"/>
        <v>11</v>
      </c>
      <c r="S35" s="29">
        <f aca="true" t="shared" si="7" ref="S35:AF40">COUNTIF(S$2:S$33,$G35)</f>
        <v>0</v>
      </c>
      <c r="T35" s="29">
        <f t="shared" si="7"/>
        <v>0</v>
      </c>
      <c r="U35" s="29">
        <f t="shared" si="7"/>
        <v>3</v>
      </c>
      <c r="V35" s="29">
        <f t="shared" si="7"/>
        <v>0</v>
      </c>
      <c r="W35" s="29">
        <f t="shared" si="7"/>
        <v>0</v>
      </c>
      <c r="X35" s="29">
        <f t="shared" si="7"/>
        <v>0</v>
      </c>
      <c r="Y35" s="29">
        <f t="shared" si="7"/>
        <v>0</v>
      </c>
      <c r="Z35" s="29">
        <f t="shared" si="7"/>
        <v>0</v>
      </c>
      <c r="AA35" s="29">
        <f t="shared" si="7"/>
        <v>0</v>
      </c>
      <c r="AB35" s="29">
        <f t="shared" si="7"/>
        <v>0</v>
      </c>
      <c r="AC35" s="29">
        <f t="shared" si="7"/>
        <v>0</v>
      </c>
      <c r="AD35" s="29">
        <f t="shared" si="7"/>
        <v>0</v>
      </c>
      <c r="AE35" s="29">
        <f t="shared" si="7"/>
        <v>0</v>
      </c>
      <c r="AF35" s="29">
        <f t="shared" si="7"/>
        <v>0</v>
      </c>
    </row>
    <row r="36" spans="7:32" ht="15">
      <c r="G36" s="29" t="s">
        <v>229</v>
      </c>
      <c r="I36" s="29">
        <f t="shared" si="6"/>
        <v>0</v>
      </c>
      <c r="J36" s="29">
        <f t="shared" si="6"/>
        <v>3</v>
      </c>
      <c r="K36" s="29">
        <f t="shared" si="6"/>
        <v>0</v>
      </c>
      <c r="L36" s="29">
        <f t="shared" si="6"/>
        <v>0</v>
      </c>
      <c r="M36" s="29">
        <f t="shared" si="6"/>
        <v>4</v>
      </c>
      <c r="N36" s="29">
        <f t="shared" si="6"/>
        <v>0</v>
      </c>
      <c r="O36" s="29">
        <f t="shared" si="6"/>
        <v>5</v>
      </c>
      <c r="P36" s="29">
        <f t="shared" si="6"/>
        <v>7</v>
      </c>
      <c r="Q36" s="29">
        <f t="shared" si="6"/>
        <v>0</v>
      </c>
      <c r="R36" s="29">
        <f t="shared" si="6"/>
        <v>8</v>
      </c>
      <c r="S36" s="29">
        <f t="shared" si="7"/>
        <v>1</v>
      </c>
      <c r="T36" s="29">
        <f t="shared" si="7"/>
        <v>0</v>
      </c>
      <c r="U36" s="29">
        <f t="shared" si="7"/>
        <v>3</v>
      </c>
      <c r="V36" s="29">
        <f t="shared" si="7"/>
        <v>0</v>
      </c>
      <c r="W36" s="29">
        <f t="shared" si="7"/>
        <v>0</v>
      </c>
      <c r="X36" s="29">
        <f t="shared" si="7"/>
        <v>0</v>
      </c>
      <c r="Y36" s="29">
        <f t="shared" si="7"/>
        <v>1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</row>
    <row r="37" spans="7:32" ht="15">
      <c r="G37" s="29" t="s">
        <v>230</v>
      </c>
      <c r="I37" s="29">
        <f t="shared" si="6"/>
        <v>0</v>
      </c>
      <c r="J37" s="29">
        <f t="shared" si="6"/>
        <v>14</v>
      </c>
      <c r="K37" s="29">
        <f t="shared" si="6"/>
        <v>0</v>
      </c>
      <c r="L37" s="29">
        <f t="shared" si="6"/>
        <v>0</v>
      </c>
      <c r="M37" s="29">
        <f t="shared" si="6"/>
        <v>7</v>
      </c>
      <c r="N37" s="29">
        <f t="shared" si="6"/>
        <v>2</v>
      </c>
      <c r="O37" s="29">
        <f t="shared" si="6"/>
        <v>3</v>
      </c>
      <c r="P37" s="29">
        <f t="shared" si="6"/>
        <v>5</v>
      </c>
      <c r="Q37" s="29">
        <f t="shared" si="6"/>
        <v>0</v>
      </c>
      <c r="R37" s="29">
        <f t="shared" si="6"/>
        <v>5</v>
      </c>
      <c r="S37" s="29">
        <f t="shared" si="7"/>
        <v>1</v>
      </c>
      <c r="T37" s="29">
        <f t="shared" si="7"/>
        <v>0</v>
      </c>
      <c r="U37" s="29">
        <f t="shared" si="7"/>
        <v>6</v>
      </c>
      <c r="V37" s="29">
        <f t="shared" si="7"/>
        <v>0</v>
      </c>
      <c r="W37" s="29">
        <f t="shared" si="7"/>
        <v>14</v>
      </c>
      <c r="X37" s="29">
        <f t="shared" si="7"/>
        <v>0</v>
      </c>
      <c r="Y37" s="29">
        <f t="shared" si="7"/>
        <v>7</v>
      </c>
      <c r="Z37" s="29">
        <f t="shared" si="7"/>
        <v>0</v>
      </c>
      <c r="AA37" s="29">
        <f t="shared" si="7"/>
        <v>0</v>
      </c>
      <c r="AB37" s="29">
        <f t="shared" si="7"/>
        <v>0</v>
      </c>
      <c r="AC37" s="29">
        <f t="shared" si="7"/>
        <v>0</v>
      </c>
      <c r="AD37" s="29">
        <f t="shared" si="7"/>
        <v>0</v>
      </c>
      <c r="AE37" s="29">
        <f t="shared" si="7"/>
        <v>1</v>
      </c>
      <c r="AF37" s="29">
        <f t="shared" si="7"/>
        <v>0</v>
      </c>
    </row>
    <row r="38" spans="7:32" ht="15">
      <c r="G38" s="29" t="s">
        <v>231</v>
      </c>
      <c r="I38" s="29">
        <f t="shared" si="6"/>
        <v>0</v>
      </c>
      <c r="J38" s="29">
        <f t="shared" si="6"/>
        <v>10</v>
      </c>
      <c r="K38" s="29">
        <f t="shared" si="6"/>
        <v>7</v>
      </c>
      <c r="L38" s="29">
        <f t="shared" si="6"/>
        <v>1</v>
      </c>
      <c r="M38" s="29">
        <f t="shared" si="6"/>
        <v>7</v>
      </c>
      <c r="N38" s="29">
        <f t="shared" si="6"/>
        <v>11</v>
      </c>
      <c r="O38" s="29">
        <f t="shared" si="6"/>
        <v>6</v>
      </c>
      <c r="P38" s="29">
        <f t="shared" si="6"/>
        <v>15</v>
      </c>
      <c r="Q38" s="29">
        <f t="shared" si="6"/>
        <v>1</v>
      </c>
      <c r="R38" s="29">
        <f t="shared" si="6"/>
        <v>5</v>
      </c>
      <c r="S38" s="29">
        <f t="shared" si="7"/>
        <v>16</v>
      </c>
      <c r="T38" s="29">
        <f t="shared" si="7"/>
        <v>0</v>
      </c>
      <c r="U38" s="29">
        <f t="shared" si="7"/>
        <v>15</v>
      </c>
      <c r="V38" s="29">
        <f t="shared" si="7"/>
        <v>1</v>
      </c>
      <c r="W38" s="29">
        <f t="shared" si="7"/>
        <v>10</v>
      </c>
      <c r="X38" s="29">
        <f t="shared" si="7"/>
        <v>8</v>
      </c>
      <c r="Y38" s="29">
        <f t="shared" si="7"/>
        <v>7</v>
      </c>
      <c r="Z38" s="29">
        <f t="shared" si="7"/>
        <v>2</v>
      </c>
      <c r="AA38" s="29">
        <f t="shared" si="7"/>
        <v>1</v>
      </c>
      <c r="AB38" s="29">
        <f t="shared" si="7"/>
        <v>1</v>
      </c>
      <c r="AC38" s="29">
        <f t="shared" si="7"/>
        <v>2</v>
      </c>
      <c r="AD38" s="29">
        <f t="shared" si="7"/>
        <v>4</v>
      </c>
      <c r="AE38" s="29">
        <f t="shared" si="7"/>
        <v>0</v>
      </c>
      <c r="AF38" s="29">
        <f t="shared" si="7"/>
        <v>0</v>
      </c>
    </row>
    <row r="39" spans="7:32" ht="15">
      <c r="G39" s="29" t="s">
        <v>7</v>
      </c>
      <c r="I39" s="29">
        <f t="shared" si="6"/>
        <v>28</v>
      </c>
      <c r="J39" s="29">
        <f t="shared" si="6"/>
        <v>4</v>
      </c>
      <c r="K39" s="29">
        <f t="shared" si="6"/>
        <v>22</v>
      </c>
      <c r="L39" s="29">
        <f t="shared" si="6"/>
        <v>13</v>
      </c>
      <c r="M39" s="29">
        <f t="shared" si="6"/>
        <v>7</v>
      </c>
      <c r="N39" s="29">
        <f t="shared" si="6"/>
        <v>18</v>
      </c>
      <c r="O39" s="29">
        <f t="shared" si="6"/>
        <v>10</v>
      </c>
      <c r="P39" s="29">
        <f t="shared" si="6"/>
        <v>2</v>
      </c>
      <c r="Q39" s="29">
        <f t="shared" si="6"/>
        <v>1</v>
      </c>
      <c r="R39" s="29">
        <f t="shared" si="6"/>
        <v>3</v>
      </c>
      <c r="S39" s="29">
        <f t="shared" si="7"/>
        <v>12</v>
      </c>
      <c r="T39" s="29">
        <f t="shared" si="7"/>
        <v>0</v>
      </c>
      <c r="U39" s="29">
        <f t="shared" si="7"/>
        <v>5</v>
      </c>
      <c r="V39" s="29">
        <f t="shared" si="7"/>
        <v>3</v>
      </c>
      <c r="W39" s="29">
        <f t="shared" si="7"/>
        <v>7</v>
      </c>
      <c r="X39" s="29">
        <f t="shared" si="7"/>
        <v>22</v>
      </c>
      <c r="Y39" s="29">
        <f t="shared" si="7"/>
        <v>13</v>
      </c>
      <c r="Z39" s="29">
        <f t="shared" si="7"/>
        <v>19</v>
      </c>
      <c r="AA39" s="29">
        <f t="shared" si="7"/>
        <v>4</v>
      </c>
      <c r="AB39" s="29">
        <f t="shared" si="7"/>
        <v>0</v>
      </c>
      <c r="AC39" s="29">
        <f t="shared" si="7"/>
        <v>25</v>
      </c>
      <c r="AD39" s="29">
        <f t="shared" si="7"/>
        <v>18</v>
      </c>
      <c r="AE39" s="29">
        <f t="shared" si="7"/>
        <v>16</v>
      </c>
      <c r="AF39" s="29">
        <f t="shared" si="7"/>
        <v>2</v>
      </c>
    </row>
    <row r="40" spans="7:32" ht="15">
      <c r="G40" s="29" t="s">
        <v>232</v>
      </c>
      <c r="I40" s="29">
        <f t="shared" si="6"/>
        <v>4</v>
      </c>
      <c r="J40" s="29">
        <f t="shared" si="6"/>
        <v>0</v>
      </c>
      <c r="K40" s="29">
        <f t="shared" si="6"/>
        <v>3</v>
      </c>
      <c r="L40" s="29">
        <f t="shared" si="6"/>
        <v>18</v>
      </c>
      <c r="M40" s="29">
        <f t="shared" si="6"/>
        <v>0</v>
      </c>
      <c r="N40" s="29">
        <f t="shared" si="6"/>
        <v>1</v>
      </c>
      <c r="O40" s="29">
        <f t="shared" si="6"/>
        <v>1</v>
      </c>
      <c r="P40" s="29">
        <f t="shared" si="6"/>
        <v>0</v>
      </c>
      <c r="Q40" s="29">
        <f t="shared" si="6"/>
        <v>30</v>
      </c>
      <c r="R40" s="29">
        <f t="shared" si="6"/>
        <v>0</v>
      </c>
      <c r="S40" s="29">
        <f t="shared" si="7"/>
        <v>2</v>
      </c>
      <c r="T40" s="29">
        <f t="shared" si="7"/>
        <v>32</v>
      </c>
      <c r="U40" s="29">
        <f t="shared" si="7"/>
        <v>0</v>
      </c>
      <c r="V40" s="29">
        <f t="shared" si="7"/>
        <v>28</v>
      </c>
      <c r="W40" s="29">
        <f t="shared" si="7"/>
        <v>1</v>
      </c>
      <c r="X40" s="29">
        <f t="shared" si="7"/>
        <v>2</v>
      </c>
      <c r="Y40" s="29">
        <f t="shared" si="7"/>
        <v>4</v>
      </c>
      <c r="Z40" s="29">
        <f t="shared" si="7"/>
        <v>11</v>
      </c>
      <c r="AA40" s="29">
        <f t="shared" si="7"/>
        <v>27</v>
      </c>
      <c r="AB40" s="29">
        <f t="shared" si="7"/>
        <v>31</v>
      </c>
      <c r="AC40" s="29">
        <f t="shared" si="7"/>
        <v>5</v>
      </c>
      <c r="AD40" s="29">
        <f t="shared" si="7"/>
        <v>10</v>
      </c>
      <c r="AE40" s="29">
        <f t="shared" si="7"/>
        <v>15</v>
      </c>
      <c r="AF40" s="29">
        <f t="shared" si="7"/>
        <v>30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5"/>
  <cols>
    <col min="1" max="1" width="17.7109375" style="0" bestFit="1" customWidth="1"/>
    <col min="2" max="2" width="13.7109375" style="0" bestFit="1" customWidth="1"/>
    <col min="3" max="3" width="8.7109375" style="0" bestFit="1" customWidth="1"/>
    <col min="4" max="4" width="10.00390625" style="0" bestFit="1" customWidth="1"/>
    <col min="5" max="5" width="8.421875" style="0" bestFit="1" customWidth="1"/>
    <col min="6" max="6" width="7.8515625" style="0" bestFit="1" customWidth="1"/>
    <col min="7" max="7" width="7.00390625" style="0" bestFit="1" customWidth="1"/>
    <col min="8" max="9" width="7.7109375" style="0" bestFit="1" customWidth="1"/>
    <col min="10" max="10" width="7.140625" style="0" bestFit="1" customWidth="1"/>
    <col min="11" max="11" width="7.8515625" style="0" bestFit="1" customWidth="1"/>
    <col min="12" max="12" width="5.8515625" style="0" bestFit="1" customWidth="1"/>
    <col min="13" max="13" width="8.421875" style="0" bestFit="1" customWidth="1"/>
    <col min="14" max="14" width="6.57421875" style="0" bestFit="1" customWidth="1"/>
    <col min="15" max="15" width="8.28125" style="0" bestFit="1" customWidth="1"/>
    <col min="16" max="16" width="7.28125" style="0" bestFit="1" customWidth="1"/>
    <col min="17" max="17" width="7.00390625" style="0" bestFit="1" customWidth="1"/>
    <col min="18" max="18" width="12.00390625" style="0" bestFit="1" customWidth="1"/>
  </cols>
  <sheetData>
    <row r="1" spans="1:17" ht="45">
      <c r="A1" s="15"/>
      <c r="B1" s="22"/>
      <c r="C1" s="16" t="s">
        <v>304</v>
      </c>
      <c r="D1" s="16" t="s">
        <v>305</v>
      </c>
      <c r="E1" s="16" t="s">
        <v>306</v>
      </c>
      <c r="F1" s="16" t="s">
        <v>307</v>
      </c>
      <c r="G1" s="16" t="s">
        <v>308</v>
      </c>
      <c r="H1" s="16" t="s">
        <v>349</v>
      </c>
      <c r="I1" s="16" t="s">
        <v>310</v>
      </c>
      <c r="J1" s="16" t="s">
        <v>309</v>
      </c>
      <c r="K1" s="16" t="s">
        <v>351</v>
      </c>
      <c r="L1" s="17" t="s">
        <v>311</v>
      </c>
      <c r="M1" s="23" t="s">
        <v>347</v>
      </c>
      <c r="N1" s="23" t="s">
        <v>348</v>
      </c>
      <c r="O1" s="23" t="s">
        <v>352</v>
      </c>
      <c r="P1" s="23" t="s">
        <v>350</v>
      </c>
      <c r="Q1" s="22" t="s">
        <v>311</v>
      </c>
    </row>
    <row r="2" spans="1:17" ht="15">
      <c r="A2" t="s">
        <v>73</v>
      </c>
      <c r="B2" s="21" t="s">
        <v>73</v>
      </c>
      <c r="C2" s="18">
        <v>5</v>
      </c>
      <c r="D2" s="18">
        <v>0</v>
      </c>
      <c r="E2" s="18">
        <v>45</v>
      </c>
      <c r="F2" s="18">
        <v>6</v>
      </c>
      <c r="G2" s="18">
        <v>-27</v>
      </c>
      <c r="H2" s="18">
        <v>0</v>
      </c>
      <c r="I2" s="18">
        <v>0</v>
      </c>
      <c r="J2" s="18">
        <v>-25</v>
      </c>
      <c r="K2" s="18">
        <v>-4</v>
      </c>
      <c r="L2" s="19">
        <v>0</v>
      </c>
      <c r="M2" s="21">
        <f>VLOOKUP(B2,Geld!A:B,2,FALSE)</f>
        <v>25</v>
      </c>
      <c r="N2" s="21"/>
      <c r="O2" s="21">
        <v>-29</v>
      </c>
      <c r="P2" s="21"/>
      <c r="Q2" s="21">
        <f>O2-K2+M2+N2+P2</f>
        <v>0</v>
      </c>
    </row>
    <row r="3" spans="1:17" ht="15">
      <c r="A3" t="s">
        <v>312</v>
      </c>
      <c r="B3" s="2"/>
      <c r="C3" s="18">
        <v>75</v>
      </c>
      <c r="D3" s="18">
        <v>10</v>
      </c>
      <c r="E3" s="18">
        <v>0</v>
      </c>
      <c r="F3" s="18">
        <v>0</v>
      </c>
      <c r="G3" s="18">
        <v>-16.17</v>
      </c>
      <c r="H3" s="18">
        <v>-68.83</v>
      </c>
      <c r="I3" s="18">
        <v>0</v>
      </c>
      <c r="J3" s="18">
        <v>0</v>
      </c>
      <c r="K3" s="18">
        <v>0</v>
      </c>
      <c r="L3" s="19">
        <v>0</v>
      </c>
      <c r="M3" s="2"/>
      <c r="N3" s="21"/>
      <c r="O3" s="21">
        <v>0</v>
      </c>
      <c r="P3" s="21"/>
      <c r="Q3" s="21">
        <f aca="true" t="shared" si="0" ref="Q3:Q59">O3-K3+M3+N3+P3</f>
        <v>0</v>
      </c>
    </row>
    <row r="4" spans="1:17" ht="15">
      <c r="A4" t="s">
        <v>313</v>
      </c>
      <c r="B4" s="2"/>
      <c r="C4" s="18">
        <v>0</v>
      </c>
      <c r="D4" s="18">
        <v>85</v>
      </c>
      <c r="E4" s="18">
        <v>0</v>
      </c>
      <c r="F4" s="18">
        <v>0</v>
      </c>
      <c r="G4" s="18">
        <v>2</v>
      </c>
      <c r="H4" s="18">
        <v>-87</v>
      </c>
      <c r="I4" s="18">
        <v>0</v>
      </c>
      <c r="J4" s="18">
        <v>0</v>
      </c>
      <c r="K4" s="18">
        <v>0</v>
      </c>
      <c r="L4" s="19">
        <v>0</v>
      </c>
      <c r="M4" s="2"/>
      <c r="N4" s="21"/>
      <c r="O4" s="21">
        <v>0</v>
      </c>
      <c r="P4" s="21"/>
      <c r="Q4" s="21">
        <f t="shared" si="0"/>
        <v>0</v>
      </c>
    </row>
    <row r="5" spans="1:17" ht="15">
      <c r="A5" s="5" t="s">
        <v>314</v>
      </c>
      <c r="B5" s="2"/>
      <c r="C5" s="4">
        <v>46.33</v>
      </c>
      <c r="D5" s="4">
        <v>0</v>
      </c>
      <c r="E5" s="4">
        <v>3.67</v>
      </c>
      <c r="F5" s="4">
        <v>0</v>
      </c>
      <c r="G5" s="4">
        <v>39.33</v>
      </c>
      <c r="H5" s="4">
        <v>0</v>
      </c>
      <c r="I5" s="4">
        <v>-14.33</v>
      </c>
      <c r="J5" s="4">
        <v>0</v>
      </c>
      <c r="K5" s="4">
        <v>-75</v>
      </c>
      <c r="L5" s="20">
        <v>0</v>
      </c>
      <c r="M5" s="2"/>
      <c r="N5" s="21"/>
      <c r="O5" s="21">
        <v>-75</v>
      </c>
      <c r="P5" s="21"/>
      <c r="Q5" s="21">
        <f t="shared" si="0"/>
        <v>0</v>
      </c>
    </row>
    <row r="6" spans="1:17" ht="15">
      <c r="A6" s="5" t="s">
        <v>315</v>
      </c>
      <c r="B6" s="2"/>
      <c r="C6" s="4">
        <v>65.9</v>
      </c>
      <c r="D6" s="4">
        <v>0</v>
      </c>
      <c r="E6" s="4">
        <v>0</v>
      </c>
      <c r="F6" s="4">
        <v>0</v>
      </c>
      <c r="G6" s="4">
        <v>63.33</v>
      </c>
      <c r="H6" s="4">
        <v>0</v>
      </c>
      <c r="I6" s="4">
        <v>-54.23</v>
      </c>
      <c r="J6" s="4">
        <v>0</v>
      </c>
      <c r="K6" s="4">
        <v>-75</v>
      </c>
      <c r="L6" s="20">
        <v>0</v>
      </c>
      <c r="M6" s="2"/>
      <c r="N6" s="21"/>
      <c r="O6" s="21">
        <v>-75</v>
      </c>
      <c r="P6" s="21"/>
      <c r="Q6" s="21">
        <f t="shared" si="0"/>
        <v>0</v>
      </c>
    </row>
    <row r="7" spans="1:17" ht="15">
      <c r="A7" s="5" t="s">
        <v>68</v>
      </c>
      <c r="B7" s="21" t="s">
        <v>68</v>
      </c>
      <c r="C7" s="4">
        <v>67.63</v>
      </c>
      <c r="D7" s="4">
        <v>0</v>
      </c>
      <c r="E7" s="4">
        <v>0</v>
      </c>
      <c r="F7" s="4">
        <v>0</v>
      </c>
      <c r="G7" s="4">
        <v>36</v>
      </c>
      <c r="H7" s="4">
        <v>0</v>
      </c>
      <c r="I7" s="4">
        <v>-3.63</v>
      </c>
      <c r="J7" s="4">
        <v>-25</v>
      </c>
      <c r="K7" s="4">
        <v>-75</v>
      </c>
      <c r="L7" s="20">
        <v>4.440892098500626E-15</v>
      </c>
      <c r="M7" s="21">
        <f>VLOOKUP(B7,Geld!A:B,2,FALSE)</f>
        <v>35</v>
      </c>
      <c r="N7" s="21"/>
      <c r="O7" s="21">
        <v>-75</v>
      </c>
      <c r="P7" s="21">
        <v>-35</v>
      </c>
      <c r="Q7" s="21">
        <f t="shared" si="0"/>
        <v>0</v>
      </c>
    </row>
    <row r="8" spans="1:17" ht="15">
      <c r="A8" s="5" t="s">
        <v>59</v>
      </c>
      <c r="B8" s="2" t="s">
        <v>59</v>
      </c>
      <c r="C8" s="4">
        <v>66.2</v>
      </c>
      <c r="D8" s="4">
        <v>0</v>
      </c>
      <c r="E8" s="4">
        <v>0</v>
      </c>
      <c r="F8" s="4">
        <v>0</v>
      </c>
      <c r="G8" s="4">
        <v>168.5</v>
      </c>
      <c r="H8" s="4">
        <v>0</v>
      </c>
      <c r="I8" s="4">
        <v>-134.7</v>
      </c>
      <c r="J8" s="4">
        <v>-25</v>
      </c>
      <c r="K8" s="4">
        <v>-75</v>
      </c>
      <c r="L8" s="20">
        <v>0</v>
      </c>
      <c r="M8" s="21">
        <f>VLOOKUP(B8,Geld!A:B,2,FALSE)</f>
        <v>18.33</v>
      </c>
      <c r="N8" s="21"/>
      <c r="O8" s="21">
        <v>-75</v>
      </c>
      <c r="P8" s="21">
        <v>-18.33</v>
      </c>
      <c r="Q8" s="21">
        <f t="shared" si="0"/>
        <v>0</v>
      </c>
    </row>
    <row r="9" spans="1:17" ht="15">
      <c r="A9" t="s">
        <v>20</v>
      </c>
      <c r="B9" s="21" t="s">
        <v>20</v>
      </c>
      <c r="C9" s="18">
        <v>75</v>
      </c>
      <c r="D9" s="18">
        <v>0</v>
      </c>
      <c r="E9" s="18">
        <v>0</v>
      </c>
      <c r="F9" s="18">
        <v>0</v>
      </c>
      <c r="G9" s="18">
        <v>-31.67</v>
      </c>
      <c r="H9" s="18">
        <v>0</v>
      </c>
      <c r="I9" s="18">
        <v>0</v>
      </c>
      <c r="J9" s="18">
        <v>-25</v>
      </c>
      <c r="K9" s="18">
        <v>-18.33</v>
      </c>
      <c r="L9" s="19">
        <v>0</v>
      </c>
      <c r="M9" s="21">
        <f>VLOOKUP(B9,Geld!A:B,2,FALSE)</f>
        <v>8.33</v>
      </c>
      <c r="N9" s="21"/>
      <c r="O9" s="21">
        <v>-26.66</v>
      </c>
      <c r="P9" s="21"/>
      <c r="Q9" s="21">
        <f t="shared" si="0"/>
        <v>-1.7763568394002505E-15</v>
      </c>
    </row>
    <row r="10" spans="1:17" ht="15">
      <c r="A10" t="s">
        <v>316</v>
      </c>
      <c r="B10" s="21" t="s">
        <v>84</v>
      </c>
      <c r="C10" s="18">
        <v>5.9</v>
      </c>
      <c r="D10" s="18">
        <v>0</v>
      </c>
      <c r="E10" s="18">
        <v>44.1</v>
      </c>
      <c r="F10" s="18">
        <v>0</v>
      </c>
      <c r="G10" s="18">
        <v>-19</v>
      </c>
      <c r="H10" s="18">
        <v>0</v>
      </c>
      <c r="I10" s="18">
        <v>0</v>
      </c>
      <c r="J10" s="18">
        <v>-25</v>
      </c>
      <c r="K10" s="18">
        <v>-6</v>
      </c>
      <c r="L10" s="19">
        <v>0</v>
      </c>
      <c r="M10" s="21">
        <f>VLOOKUP(B10,Geld!A:B,2,FALSE)</f>
        <v>50</v>
      </c>
      <c r="N10" s="21"/>
      <c r="O10" s="21">
        <v>-56</v>
      </c>
      <c r="P10" s="21"/>
      <c r="Q10" s="21">
        <f t="shared" si="0"/>
        <v>0</v>
      </c>
    </row>
    <row r="11" spans="1:17" ht="15">
      <c r="A11" t="s">
        <v>317</v>
      </c>
      <c r="B11" s="21" t="s">
        <v>81</v>
      </c>
      <c r="C11" s="18">
        <v>27.93</v>
      </c>
      <c r="D11" s="18">
        <v>0</v>
      </c>
      <c r="E11" s="18">
        <v>22.07</v>
      </c>
      <c r="F11" s="18">
        <v>12.5</v>
      </c>
      <c r="G11" s="18">
        <v>15.829999999999998</v>
      </c>
      <c r="H11" s="18">
        <v>0</v>
      </c>
      <c r="I11" s="18">
        <v>0</v>
      </c>
      <c r="J11" s="18">
        <v>-25</v>
      </c>
      <c r="K11" s="18">
        <v>-53.33</v>
      </c>
      <c r="L11" s="19">
        <v>0</v>
      </c>
      <c r="M11" s="21">
        <f>VLOOKUP(B11,Geld!A:B,2,FALSE)</f>
        <v>47.5</v>
      </c>
      <c r="N11" s="21"/>
      <c r="O11" s="21">
        <v>-75</v>
      </c>
      <c r="P11" s="21">
        <v>-25.83</v>
      </c>
      <c r="Q11" s="21">
        <f t="shared" si="0"/>
        <v>0</v>
      </c>
    </row>
    <row r="12" spans="1:17" ht="15">
      <c r="A12" t="s">
        <v>318</v>
      </c>
      <c r="B12" s="2"/>
      <c r="C12" s="18">
        <v>75</v>
      </c>
      <c r="D12" s="18">
        <v>0</v>
      </c>
      <c r="E12" s="18">
        <v>0</v>
      </c>
      <c r="F12" s="18">
        <v>0</v>
      </c>
      <c r="G12" s="18">
        <v>-57.5</v>
      </c>
      <c r="H12" s="18">
        <v>0</v>
      </c>
      <c r="I12" s="18">
        <v>0</v>
      </c>
      <c r="J12" s="18">
        <v>0</v>
      </c>
      <c r="K12" s="18">
        <v>-17.5</v>
      </c>
      <c r="L12" s="19">
        <v>0</v>
      </c>
      <c r="M12" s="2"/>
      <c r="N12" s="21"/>
      <c r="O12" s="21">
        <v>-17.5</v>
      </c>
      <c r="P12" s="21"/>
      <c r="Q12" s="21">
        <f t="shared" si="0"/>
        <v>0</v>
      </c>
    </row>
    <row r="13" spans="1:17" ht="15">
      <c r="A13" t="s">
        <v>21</v>
      </c>
      <c r="B13" s="21" t="s">
        <v>21</v>
      </c>
      <c r="C13" s="18">
        <v>85</v>
      </c>
      <c r="D13" s="18">
        <v>0</v>
      </c>
      <c r="E13" s="18">
        <v>0</v>
      </c>
      <c r="F13" s="18">
        <v>0</v>
      </c>
      <c r="G13" s="18">
        <v>-43.34</v>
      </c>
      <c r="H13" s="18">
        <v>-16.66</v>
      </c>
      <c r="I13" s="18">
        <v>0</v>
      </c>
      <c r="J13" s="18">
        <v>-25</v>
      </c>
      <c r="K13" s="18">
        <v>0</v>
      </c>
      <c r="L13" s="19">
        <v>3.552713678800501E-15</v>
      </c>
      <c r="M13" s="21">
        <f>VLOOKUP(B13,Geld!A:B,2,FALSE)</f>
        <v>20</v>
      </c>
      <c r="N13" s="21">
        <v>-20</v>
      </c>
      <c r="O13" s="21">
        <v>0</v>
      </c>
      <c r="P13" s="21"/>
      <c r="Q13" s="21">
        <f t="shared" si="0"/>
        <v>0</v>
      </c>
    </row>
    <row r="14" spans="1:17" ht="15">
      <c r="A14" t="s">
        <v>62</v>
      </c>
      <c r="B14" s="21" t="s">
        <v>62</v>
      </c>
      <c r="C14" s="18">
        <v>23.75</v>
      </c>
      <c r="D14" s="18">
        <v>0</v>
      </c>
      <c r="E14" s="18">
        <v>26.25</v>
      </c>
      <c r="F14" s="18">
        <v>0</v>
      </c>
      <c r="G14" s="18">
        <v>25.33</v>
      </c>
      <c r="H14" s="18">
        <v>0</v>
      </c>
      <c r="I14" s="18">
        <v>0</v>
      </c>
      <c r="J14" s="18">
        <v>-25</v>
      </c>
      <c r="K14" s="18">
        <v>-50.33</v>
      </c>
      <c r="L14" s="19">
        <v>0</v>
      </c>
      <c r="M14" s="21">
        <f>VLOOKUP(B14,Geld!A:B,2,FALSE)</f>
        <v>40</v>
      </c>
      <c r="N14" s="21"/>
      <c r="O14" s="21">
        <v>-75</v>
      </c>
      <c r="P14" s="21">
        <v>-15.33</v>
      </c>
      <c r="Q14" s="21">
        <f t="shared" si="0"/>
        <v>0</v>
      </c>
    </row>
    <row r="15" spans="1:17" ht="15">
      <c r="A15" s="5" t="s">
        <v>71</v>
      </c>
      <c r="B15" s="21" t="s">
        <v>71</v>
      </c>
      <c r="C15" s="4">
        <v>53.4</v>
      </c>
      <c r="D15" s="4">
        <v>0</v>
      </c>
      <c r="E15" s="4">
        <v>75</v>
      </c>
      <c r="F15" s="4">
        <v>0</v>
      </c>
      <c r="G15" s="4">
        <v>-23.17</v>
      </c>
      <c r="H15" s="4">
        <v>0</v>
      </c>
      <c r="I15" s="4">
        <v>-5.23</v>
      </c>
      <c r="J15" s="4">
        <v>-25</v>
      </c>
      <c r="K15" s="4">
        <v>-75</v>
      </c>
      <c r="L15" s="20">
        <v>0</v>
      </c>
      <c r="M15" s="21">
        <f>VLOOKUP(B15,Geld!A:B,2,FALSE)</f>
        <v>37.5</v>
      </c>
      <c r="N15" s="21"/>
      <c r="O15" s="21">
        <v>-75</v>
      </c>
      <c r="P15" s="21">
        <v>-37.5</v>
      </c>
      <c r="Q15" s="21">
        <f t="shared" si="0"/>
        <v>0</v>
      </c>
    </row>
    <row r="16" spans="1:17" ht="15">
      <c r="A16" t="s">
        <v>319</v>
      </c>
      <c r="B16" s="21" t="s">
        <v>83</v>
      </c>
      <c r="C16" s="18">
        <v>39.13</v>
      </c>
      <c r="D16" s="18">
        <v>0</v>
      </c>
      <c r="E16" s="18">
        <v>10.87</v>
      </c>
      <c r="F16" s="18">
        <v>0</v>
      </c>
      <c r="G16" s="18">
        <v>38.33</v>
      </c>
      <c r="H16" s="18">
        <v>0</v>
      </c>
      <c r="I16" s="18">
        <v>0</v>
      </c>
      <c r="J16" s="18">
        <v>-25</v>
      </c>
      <c r="K16" s="18">
        <v>-63.33</v>
      </c>
      <c r="L16" s="19">
        <v>0</v>
      </c>
      <c r="M16" s="21">
        <f>VLOOKUP(B16,Geld!A:B,2,FALSE)</f>
        <v>56.66</v>
      </c>
      <c r="N16" s="21"/>
      <c r="O16" s="21">
        <v>-75</v>
      </c>
      <c r="P16" s="21">
        <v>-44.99</v>
      </c>
      <c r="Q16" s="21">
        <f t="shared" si="0"/>
        <v>0</v>
      </c>
    </row>
    <row r="17" spans="1:17" ht="15">
      <c r="A17" t="s">
        <v>65</v>
      </c>
      <c r="B17" s="21" t="s">
        <v>65</v>
      </c>
      <c r="C17" s="18">
        <v>71.5</v>
      </c>
      <c r="D17" s="18">
        <v>0</v>
      </c>
      <c r="E17" s="18">
        <v>0</v>
      </c>
      <c r="F17" s="18">
        <v>0</v>
      </c>
      <c r="G17" s="18">
        <v>11.989999999999995</v>
      </c>
      <c r="H17" s="18">
        <v>0</v>
      </c>
      <c r="I17" s="18">
        <v>0</v>
      </c>
      <c r="J17" s="18">
        <v>-25</v>
      </c>
      <c r="K17" s="18">
        <v>-58.49</v>
      </c>
      <c r="L17" s="19">
        <v>7.105427357601002E-15</v>
      </c>
      <c r="M17" s="21">
        <f>VLOOKUP(B17,Geld!A:B,2,FALSE)</f>
        <v>116.25</v>
      </c>
      <c r="N17" s="21"/>
      <c r="O17" s="21">
        <v>-75</v>
      </c>
      <c r="P17" s="21">
        <v>-99.74</v>
      </c>
      <c r="Q17" s="21">
        <f t="shared" si="0"/>
        <v>0</v>
      </c>
    </row>
    <row r="18" spans="1:17" ht="15">
      <c r="A18" t="s">
        <v>320</v>
      </c>
      <c r="B18" s="2"/>
      <c r="C18" s="18">
        <v>18.33</v>
      </c>
      <c r="D18" s="18">
        <v>0</v>
      </c>
      <c r="E18" s="18">
        <v>31.67</v>
      </c>
      <c r="F18" s="18">
        <v>0</v>
      </c>
      <c r="G18" s="18">
        <v>-28.009999999999998</v>
      </c>
      <c r="H18" s="18">
        <v>0</v>
      </c>
      <c r="I18" s="18">
        <v>0</v>
      </c>
      <c r="J18" s="18">
        <v>0</v>
      </c>
      <c r="K18" s="18">
        <v>-21.99</v>
      </c>
      <c r="L18" s="19">
        <v>3.552713678800501E-15</v>
      </c>
      <c r="M18" s="2"/>
      <c r="N18" s="21"/>
      <c r="O18" s="21">
        <v>-21.99</v>
      </c>
      <c r="P18" s="21"/>
      <c r="Q18" s="21">
        <f t="shared" si="0"/>
        <v>0</v>
      </c>
    </row>
    <row r="19" spans="1:17" ht="15">
      <c r="A19" t="s">
        <v>321</v>
      </c>
      <c r="B19" s="2"/>
      <c r="C19" s="18">
        <v>35</v>
      </c>
      <c r="D19" s="18">
        <v>0</v>
      </c>
      <c r="E19" s="18">
        <v>15</v>
      </c>
      <c r="F19" s="18">
        <v>25</v>
      </c>
      <c r="G19" s="18">
        <v>-75</v>
      </c>
      <c r="H19" s="18">
        <v>0</v>
      </c>
      <c r="I19" s="18">
        <v>0</v>
      </c>
      <c r="J19" s="18">
        <v>0</v>
      </c>
      <c r="K19" s="18">
        <v>0</v>
      </c>
      <c r="L19" s="19">
        <v>0</v>
      </c>
      <c r="M19" s="2"/>
      <c r="N19" s="21"/>
      <c r="O19" s="21">
        <v>0</v>
      </c>
      <c r="P19" s="21"/>
      <c r="Q19" s="21">
        <f t="shared" si="0"/>
        <v>0</v>
      </c>
    </row>
    <row r="20" spans="2:18" ht="15">
      <c r="B20" s="21" t="s">
        <v>22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25</v>
      </c>
      <c r="I20" s="18">
        <v>0</v>
      </c>
      <c r="J20" s="18">
        <v>-25</v>
      </c>
      <c r="K20" s="18">
        <v>0</v>
      </c>
      <c r="L20" s="19">
        <v>0</v>
      </c>
      <c r="M20" s="21">
        <f>VLOOKUP(B20,Geld!A:B,2,FALSE)</f>
        <v>6.25</v>
      </c>
      <c r="N20" s="21">
        <v>-6.25</v>
      </c>
      <c r="O20" s="21">
        <v>0</v>
      </c>
      <c r="P20" s="21"/>
      <c r="Q20" s="21">
        <f t="shared" si="0"/>
        <v>0</v>
      </c>
      <c r="R20" s="28" t="s">
        <v>364</v>
      </c>
    </row>
    <row r="21" spans="1:17" ht="15">
      <c r="A21" s="5" t="s">
        <v>64</v>
      </c>
      <c r="B21" s="21" t="s">
        <v>64</v>
      </c>
      <c r="C21" s="4">
        <v>69.48</v>
      </c>
      <c r="D21" s="4">
        <v>0</v>
      </c>
      <c r="E21" s="4">
        <v>0</v>
      </c>
      <c r="F21" s="4">
        <v>0</v>
      </c>
      <c r="G21" s="4">
        <v>30.659999999999997</v>
      </c>
      <c r="H21" s="4">
        <v>0</v>
      </c>
      <c r="I21" s="4">
        <v>-0.14</v>
      </c>
      <c r="J21" s="4">
        <v>-25</v>
      </c>
      <c r="K21" s="4">
        <v>-75</v>
      </c>
      <c r="L21" s="20">
        <v>5.551115123125783E-16</v>
      </c>
      <c r="M21" s="21">
        <f>VLOOKUP(B21,Geld!A:B,2,FALSE)</f>
        <v>15</v>
      </c>
      <c r="N21" s="21"/>
      <c r="O21" s="21">
        <v>-75</v>
      </c>
      <c r="P21" s="21">
        <v>-15</v>
      </c>
      <c r="Q21" s="21">
        <f t="shared" si="0"/>
        <v>0</v>
      </c>
    </row>
    <row r="22" spans="1:17" ht="15">
      <c r="A22" t="s">
        <v>322</v>
      </c>
      <c r="B22" s="21" t="s">
        <v>23</v>
      </c>
      <c r="C22" s="18">
        <v>75</v>
      </c>
      <c r="D22" s="18">
        <v>10</v>
      </c>
      <c r="E22" s="18">
        <v>0</v>
      </c>
      <c r="F22" s="18">
        <v>0</v>
      </c>
      <c r="G22" s="18">
        <v>-54</v>
      </c>
      <c r="H22" s="18">
        <v>-6</v>
      </c>
      <c r="I22" s="18">
        <v>0</v>
      </c>
      <c r="J22" s="18">
        <v>-25</v>
      </c>
      <c r="K22" s="18">
        <v>0</v>
      </c>
      <c r="L22" s="19">
        <v>0</v>
      </c>
      <c r="M22" s="21">
        <f>VLOOKUP(B22,Geld!A:B,2,FALSE)</f>
        <v>0</v>
      </c>
      <c r="N22" s="21"/>
      <c r="O22" s="21">
        <v>0</v>
      </c>
      <c r="P22" s="21"/>
      <c r="Q22" s="21">
        <f t="shared" si="0"/>
        <v>0</v>
      </c>
    </row>
    <row r="23" spans="1:17" ht="15">
      <c r="A23" t="s">
        <v>323</v>
      </c>
      <c r="B23" s="2"/>
      <c r="C23" s="18">
        <v>13.33</v>
      </c>
      <c r="D23" s="18">
        <v>0</v>
      </c>
      <c r="E23" s="18">
        <v>36.67</v>
      </c>
      <c r="F23" s="18">
        <v>6</v>
      </c>
      <c r="G23" s="18">
        <v>-5</v>
      </c>
      <c r="H23" s="18">
        <v>0</v>
      </c>
      <c r="I23" s="18">
        <v>0</v>
      </c>
      <c r="J23" s="18">
        <v>0</v>
      </c>
      <c r="K23" s="18">
        <v>-51</v>
      </c>
      <c r="L23" s="19">
        <v>0</v>
      </c>
      <c r="M23" s="2"/>
      <c r="N23" s="21"/>
      <c r="O23" s="21">
        <v>-51</v>
      </c>
      <c r="P23" s="21"/>
      <c r="Q23" s="21">
        <f t="shared" si="0"/>
        <v>0</v>
      </c>
    </row>
    <row r="24" spans="1:17" ht="15">
      <c r="A24" t="s">
        <v>61</v>
      </c>
      <c r="B24" s="21" t="s">
        <v>61</v>
      </c>
      <c r="C24" s="18">
        <v>75</v>
      </c>
      <c r="D24" s="18">
        <v>0</v>
      </c>
      <c r="E24" s="18">
        <v>0</v>
      </c>
      <c r="F24" s="18">
        <v>0</v>
      </c>
      <c r="G24" s="18">
        <v>-35.84</v>
      </c>
      <c r="H24" s="18">
        <v>0</v>
      </c>
      <c r="I24" s="18">
        <v>0</v>
      </c>
      <c r="J24" s="18">
        <v>-25</v>
      </c>
      <c r="K24" s="18">
        <v>-14.16</v>
      </c>
      <c r="L24" s="19">
        <v>3.552713678800501E-15</v>
      </c>
      <c r="M24" s="21">
        <f>VLOOKUP(B24,Geld!A:B,2,FALSE)</f>
        <v>0</v>
      </c>
      <c r="N24" s="21"/>
      <c r="O24" s="21">
        <v>-14.16</v>
      </c>
      <c r="P24" s="21"/>
      <c r="Q24" s="21">
        <f t="shared" si="0"/>
        <v>0</v>
      </c>
    </row>
    <row r="25" spans="1:17" ht="15">
      <c r="A25" t="s">
        <v>324</v>
      </c>
      <c r="B25" s="2"/>
      <c r="C25" s="18">
        <v>75</v>
      </c>
      <c r="D25" s="18">
        <v>0</v>
      </c>
      <c r="E25" s="18">
        <v>0</v>
      </c>
      <c r="F25" s="18">
        <v>10</v>
      </c>
      <c r="G25" s="18">
        <v>-32</v>
      </c>
      <c r="H25" s="18">
        <v>0</v>
      </c>
      <c r="I25" s="18">
        <v>0</v>
      </c>
      <c r="J25" s="18">
        <v>0</v>
      </c>
      <c r="K25" s="18">
        <v>-53</v>
      </c>
      <c r="L25" s="19">
        <v>0</v>
      </c>
      <c r="M25" s="2"/>
      <c r="N25" s="21"/>
      <c r="O25" s="21">
        <v>-53</v>
      </c>
      <c r="P25" s="21"/>
      <c r="Q25" s="21">
        <f t="shared" si="0"/>
        <v>0</v>
      </c>
    </row>
    <row r="26" spans="1:17" ht="15">
      <c r="A26" t="s">
        <v>66</v>
      </c>
      <c r="B26" s="21" t="s">
        <v>66</v>
      </c>
      <c r="C26" s="18">
        <v>52.86</v>
      </c>
      <c r="D26" s="18">
        <v>0</v>
      </c>
      <c r="E26" s="18">
        <v>0</v>
      </c>
      <c r="F26" s="18">
        <v>0</v>
      </c>
      <c r="G26" s="18">
        <v>-3.5</v>
      </c>
      <c r="H26" s="18">
        <v>0</v>
      </c>
      <c r="I26" s="18">
        <v>0</v>
      </c>
      <c r="J26" s="18">
        <v>-25</v>
      </c>
      <c r="K26" s="18">
        <v>-24.36</v>
      </c>
      <c r="L26" s="19">
        <v>0</v>
      </c>
      <c r="M26" s="21">
        <f>VLOOKUP(B26,Geld!A:B,2,FALSE)</f>
        <v>0</v>
      </c>
      <c r="N26" s="21"/>
      <c r="O26" s="21">
        <v>-24.36</v>
      </c>
      <c r="P26" s="21"/>
      <c r="Q26" s="21">
        <f t="shared" si="0"/>
        <v>0</v>
      </c>
    </row>
    <row r="27" spans="1:18" ht="15">
      <c r="A27" s="25" t="s">
        <v>325</v>
      </c>
      <c r="B27" s="2"/>
      <c r="C27" s="18">
        <v>0</v>
      </c>
      <c r="D27" s="18">
        <v>85</v>
      </c>
      <c r="E27" s="18">
        <v>0</v>
      </c>
      <c r="F27" s="18">
        <v>0</v>
      </c>
      <c r="G27" s="18">
        <v>-26.67</v>
      </c>
      <c r="H27" s="18">
        <v>-58.33</v>
      </c>
      <c r="I27" s="18">
        <v>0</v>
      </c>
      <c r="J27" s="18">
        <v>0</v>
      </c>
      <c r="K27" s="18">
        <v>0</v>
      </c>
      <c r="L27" s="19">
        <v>0</v>
      </c>
      <c r="M27" s="2"/>
      <c r="N27" s="21"/>
      <c r="O27" s="21">
        <v>0</v>
      </c>
      <c r="P27" s="21"/>
      <c r="Q27" s="21">
        <f t="shared" si="0"/>
        <v>0</v>
      </c>
      <c r="R27" s="26" t="s">
        <v>361</v>
      </c>
    </row>
    <row r="28" spans="1:17" ht="15">
      <c r="A28" t="s">
        <v>326</v>
      </c>
      <c r="B28" s="2"/>
      <c r="C28" s="18">
        <v>75</v>
      </c>
      <c r="D28" s="18">
        <v>10</v>
      </c>
      <c r="E28" s="18">
        <v>0</v>
      </c>
      <c r="F28" s="18">
        <v>0</v>
      </c>
      <c r="G28" s="18">
        <v>-34.17</v>
      </c>
      <c r="H28" s="18">
        <v>-50.83</v>
      </c>
      <c r="I28" s="18">
        <v>0</v>
      </c>
      <c r="J28" s="18">
        <v>0</v>
      </c>
      <c r="K28" s="18">
        <v>0</v>
      </c>
      <c r="L28" s="19">
        <v>0</v>
      </c>
      <c r="M28" s="2"/>
      <c r="N28" s="21"/>
      <c r="O28" s="21">
        <v>0</v>
      </c>
      <c r="P28" s="21"/>
      <c r="Q28" s="21">
        <f t="shared" si="0"/>
        <v>0</v>
      </c>
    </row>
    <row r="29" spans="1:17" ht="15">
      <c r="A29" t="s">
        <v>327</v>
      </c>
      <c r="B29" s="2" t="s">
        <v>78</v>
      </c>
      <c r="C29" s="18">
        <v>75</v>
      </c>
      <c r="D29" s="18">
        <v>10</v>
      </c>
      <c r="E29" s="18">
        <v>0</v>
      </c>
      <c r="F29" s="18">
        <v>0</v>
      </c>
      <c r="G29" s="18">
        <v>171.99</v>
      </c>
      <c r="H29" s="18">
        <v>-231.99</v>
      </c>
      <c r="I29" s="18">
        <v>0</v>
      </c>
      <c r="J29" s="18">
        <v>-25</v>
      </c>
      <c r="K29" s="18">
        <v>0</v>
      </c>
      <c r="L29" s="19">
        <v>0</v>
      </c>
      <c r="M29" s="21">
        <f>VLOOKUP(B29,Geld!A:B,2,FALSE)</f>
        <v>42.5</v>
      </c>
      <c r="N29" s="21">
        <v>-42.5</v>
      </c>
      <c r="O29" s="21">
        <v>0</v>
      </c>
      <c r="P29" s="21"/>
      <c r="Q29" s="21">
        <f t="shared" si="0"/>
        <v>0</v>
      </c>
    </row>
    <row r="30" spans="1:17" ht="15">
      <c r="A30" t="s">
        <v>328</v>
      </c>
      <c r="B30" s="21" t="s">
        <v>82</v>
      </c>
      <c r="C30" s="18">
        <v>75</v>
      </c>
      <c r="D30" s="18">
        <v>10</v>
      </c>
      <c r="E30" s="18">
        <v>0</v>
      </c>
      <c r="F30" s="18">
        <v>0</v>
      </c>
      <c r="G30" s="18">
        <v>-22.67</v>
      </c>
      <c r="H30" s="18">
        <v>-37.33</v>
      </c>
      <c r="I30" s="18">
        <v>0</v>
      </c>
      <c r="J30" s="18">
        <v>-25</v>
      </c>
      <c r="K30" s="18">
        <v>0</v>
      </c>
      <c r="L30" s="19">
        <v>0</v>
      </c>
      <c r="M30" s="21">
        <f>VLOOKUP(B30,Geld!A:B,2,FALSE)</f>
        <v>30</v>
      </c>
      <c r="N30" s="21">
        <v>-30</v>
      </c>
      <c r="O30" s="21">
        <v>0</v>
      </c>
      <c r="P30" s="21"/>
      <c r="Q30" s="21">
        <f t="shared" si="0"/>
        <v>0</v>
      </c>
    </row>
    <row r="31" spans="1:17" ht="15">
      <c r="A31" t="s">
        <v>329</v>
      </c>
      <c r="B31" s="2"/>
      <c r="C31" s="18">
        <v>19.6</v>
      </c>
      <c r="D31" s="18">
        <v>0</v>
      </c>
      <c r="E31" s="18">
        <v>30.4</v>
      </c>
      <c r="F31" s="18">
        <v>1.67</v>
      </c>
      <c r="G31" s="18">
        <v>-17.67</v>
      </c>
      <c r="H31" s="18">
        <v>0</v>
      </c>
      <c r="I31" s="18">
        <v>0</v>
      </c>
      <c r="J31" s="18">
        <v>0</v>
      </c>
      <c r="K31" s="18">
        <v>-34</v>
      </c>
      <c r="L31" s="19">
        <v>0</v>
      </c>
      <c r="M31" s="2"/>
      <c r="N31" s="21"/>
      <c r="O31" s="21">
        <v>-34</v>
      </c>
      <c r="P31" s="21"/>
      <c r="Q31" s="21">
        <f t="shared" si="0"/>
        <v>0</v>
      </c>
    </row>
    <row r="32" spans="1:17" ht="15">
      <c r="A32" t="s">
        <v>330</v>
      </c>
      <c r="B32" s="2"/>
      <c r="C32" s="18">
        <v>0</v>
      </c>
      <c r="D32" s="18">
        <v>0</v>
      </c>
      <c r="E32" s="18">
        <v>75</v>
      </c>
      <c r="F32" s="18">
        <v>0</v>
      </c>
      <c r="G32" s="18">
        <v>-17.67</v>
      </c>
      <c r="H32" s="18">
        <v>0</v>
      </c>
      <c r="I32" s="18">
        <v>0</v>
      </c>
      <c r="J32" s="18">
        <v>0</v>
      </c>
      <c r="K32" s="18">
        <v>-57.33</v>
      </c>
      <c r="L32" s="19">
        <v>0</v>
      </c>
      <c r="M32" s="2"/>
      <c r="N32" s="21"/>
      <c r="O32" s="21">
        <v>-57.33</v>
      </c>
      <c r="P32" s="21"/>
      <c r="Q32" s="21">
        <f t="shared" si="0"/>
        <v>0</v>
      </c>
    </row>
    <row r="33" spans="1:17" ht="15">
      <c r="A33" t="s">
        <v>331</v>
      </c>
      <c r="B33" s="2"/>
      <c r="C33" s="18">
        <v>28.4</v>
      </c>
      <c r="D33" s="18">
        <v>0</v>
      </c>
      <c r="E33" s="18">
        <v>21.6</v>
      </c>
      <c r="F33" s="18">
        <v>25</v>
      </c>
      <c r="G33" s="18">
        <v>-46</v>
      </c>
      <c r="H33" s="18">
        <v>0</v>
      </c>
      <c r="I33" s="18">
        <v>0</v>
      </c>
      <c r="J33" s="18">
        <v>0</v>
      </c>
      <c r="K33" s="18">
        <v>-29</v>
      </c>
      <c r="L33" s="19">
        <v>0</v>
      </c>
      <c r="M33" s="2"/>
      <c r="N33" s="21"/>
      <c r="O33" s="21">
        <v>-29</v>
      </c>
      <c r="P33" s="21"/>
      <c r="Q33" s="21">
        <f t="shared" si="0"/>
        <v>0</v>
      </c>
    </row>
    <row r="34" spans="1:17" ht="15">
      <c r="A34" t="s">
        <v>332</v>
      </c>
      <c r="B34" s="21" t="s">
        <v>77</v>
      </c>
      <c r="C34" s="18">
        <v>0</v>
      </c>
      <c r="D34" s="18">
        <v>85</v>
      </c>
      <c r="E34" s="18">
        <v>0</v>
      </c>
      <c r="F34" s="18">
        <v>0</v>
      </c>
      <c r="G34" s="18">
        <v>-34.67</v>
      </c>
      <c r="H34" s="18">
        <v>-25.33</v>
      </c>
      <c r="I34" s="18">
        <v>0</v>
      </c>
      <c r="J34" s="18">
        <v>-25</v>
      </c>
      <c r="K34" s="18">
        <v>0</v>
      </c>
      <c r="L34" s="19">
        <v>0</v>
      </c>
      <c r="M34" s="21">
        <f>VLOOKUP(B34,Geld!A:B,2,FALSE)</f>
        <v>16.66</v>
      </c>
      <c r="N34" s="21">
        <v>-16.66</v>
      </c>
      <c r="O34" s="21">
        <v>0</v>
      </c>
      <c r="P34" s="21"/>
      <c r="Q34" s="21">
        <f t="shared" si="0"/>
        <v>0</v>
      </c>
    </row>
    <row r="35" spans="1:17" ht="15">
      <c r="A35" t="s">
        <v>333</v>
      </c>
      <c r="B35" s="21" t="s">
        <v>80</v>
      </c>
      <c r="C35" s="18">
        <v>75</v>
      </c>
      <c r="D35" s="18">
        <v>0</v>
      </c>
      <c r="E35" s="18">
        <v>0</v>
      </c>
      <c r="F35" s="18">
        <v>0</v>
      </c>
      <c r="G35" s="18">
        <v>-37.67</v>
      </c>
      <c r="H35" s="18">
        <v>0</v>
      </c>
      <c r="I35" s="18">
        <v>0</v>
      </c>
      <c r="J35" s="18">
        <v>-25</v>
      </c>
      <c r="K35" s="18">
        <v>-12.33</v>
      </c>
      <c r="L35" s="19">
        <v>1.7763568394002505E-15</v>
      </c>
      <c r="M35" s="21">
        <f>VLOOKUP(B35,Geld!A:B,2,FALSE)</f>
        <v>12.5</v>
      </c>
      <c r="N35" s="21"/>
      <c r="O35" s="21">
        <v>-24.83</v>
      </c>
      <c r="P35" s="21"/>
      <c r="Q35" s="21">
        <f t="shared" si="0"/>
        <v>1.7763568394002505E-15</v>
      </c>
    </row>
    <row r="36" spans="1:17" ht="15">
      <c r="A36" t="s">
        <v>334</v>
      </c>
      <c r="B36" s="2"/>
      <c r="C36" s="18">
        <v>75</v>
      </c>
      <c r="D36" s="18">
        <v>0</v>
      </c>
      <c r="E36" s="18">
        <v>0</v>
      </c>
      <c r="F36" s="18">
        <v>0</v>
      </c>
      <c r="G36" s="18">
        <v>-41.67</v>
      </c>
      <c r="H36" s="18">
        <v>0</v>
      </c>
      <c r="I36" s="18">
        <v>0</v>
      </c>
      <c r="J36" s="18">
        <v>0</v>
      </c>
      <c r="K36" s="18">
        <v>-33.33</v>
      </c>
      <c r="L36" s="19">
        <v>0</v>
      </c>
      <c r="M36" s="2"/>
      <c r="N36" s="21"/>
      <c r="O36" s="21">
        <v>-33.33</v>
      </c>
      <c r="P36" s="21"/>
      <c r="Q36" s="21">
        <f t="shared" si="0"/>
        <v>0</v>
      </c>
    </row>
    <row r="37" spans="1:17" ht="15">
      <c r="A37" t="s">
        <v>72</v>
      </c>
      <c r="B37" s="21" t="s">
        <v>72</v>
      </c>
      <c r="C37" s="18">
        <v>0</v>
      </c>
      <c r="D37" s="18">
        <v>85</v>
      </c>
      <c r="E37" s="18">
        <v>0</v>
      </c>
      <c r="F37" s="18">
        <v>0</v>
      </c>
      <c r="G37" s="18">
        <v>-19.680000000000007</v>
      </c>
      <c r="H37" s="18">
        <v>-40.32</v>
      </c>
      <c r="I37" s="18">
        <v>0</v>
      </c>
      <c r="J37" s="18">
        <v>-25</v>
      </c>
      <c r="K37" s="18">
        <v>0</v>
      </c>
      <c r="L37" s="19">
        <v>7.105427357601002E-15</v>
      </c>
      <c r="M37" s="21">
        <f>VLOOKUP(B37,Geld!A:B,2,FALSE)</f>
        <v>0</v>
      </c>
      <c r="N37" s="21"/>
      <c r="O37" s="21">
        <v>0</v>
      </c>
      <c r="P37" s="21"/>
      <c r="Q37" s="21">
        <f t="shared" si="0"/>
        <v>0</v>
      </c>
    </row>
    <row r="38" spans="1:17" ht="15">
      <c r="A38" s="5" t="s">
        <v>335</v>
      </c>
      <c r="B38" s="2"/>
      <c r="C38" s="4">
        <v>23.4</v>
      </c>
      <c r="D38" s="4">
        <v>0</v>
      </c>
      <c r="E38" s="4">
        <v>26.6</v>
      </c>
      <c r="F38" s="4">
        <v>0</v>
      </c>
      <c r="G38" s="4">
        <v>63.33</v>
      </c>
      <c r="H38" s="4">
        <v>0</v>
      </c>
      <c r="I38" s="4">
        <v>-38.33</v>
      </c>
      <c r="J38" s="4">
        <v>0</v>
      </c>
      <c r="K38" s="4">
        <v>-75</v>
      </c>
      <c r="L38" s="20">
        <v>0</v>
      </c>
      <c r="M38" s="2"/>
      <c r="N38" s="21"/>
      <c r="O38" s="21">
        <v>-75</v>
      </c>
      <c r="P38" s="21"/>
      <c r="Q38" s="21">
        <f t="shared" si="0"/>
        <v>0</v>
      </c>
    </row>
    <row r="39" spans="1:17" ht="15">
      <c r="A39" t="s">
        <v>70</v>
      </c>
      <c r="B39" s="21" t="s">
        <v>70</v>
      </c>
      <c r="C39" s="18">
        <v>31.51</v>
      </c>
      <c r="D39" s="18">
        <v>0</v>
      </c>
      <c r="E39" s="18">
        <v>18.49</v>
      </c>
      <c r="F39" s="18">
        <v>0</v>
      </c>
      <c r="G39" s="18">
        <v>-8.5</v>
      </c>
      <c r="H39" s="18">
        <v>0</v>
      </c>
      <c r="I39" s="18">
        <v>0</v>
      </c>
      <c r="J39" s="18">
        <v>-25</v>
      </c>
      <c r="K39" s="18">
        <v>-16.5</v>
      </c>
      <c r="L39" s="19">
        <v>0</v>
      </c>
      <c r="M39" s="21">
        <f>VLOOKUP(B39,Geld!A:B,2,FALSE)</f>
        <v>20</v>
      </c>
      <c r="N39" s="21"/>
      <c r="O39" s="21">
        <v>-36.5</v>
      </c>
      <c r="P39" s="21"/>
      <c r="Q39" s="21">
        <f t="shared" si="0"/>
        <v>0</v>
      </c>
    </row>
    <row r="40" spans="1:17" ht="15">
      <c r="A40" t="s">
        <v>336</v>
      </c>
      <c r="B40" s="2"/>
      <c r="C40" s="18">
        <v>49</v>
      </c>
      <c r="D40" s="18">
        <v>0</v>
      </c>
      <c r="E40" s="18">
        <v>0</v>
      </c>
      <c r="F40" s="18">
        <v>26</v>
      </c>
      <c r="G40" s="18">
        <v>-55</v>
      </c>
      <c r="H40" s="18">
        <v>0</v>
      </c>
      <c r="I40" s="18">
        <v>0</v>
      </c>
      <c r="J40" s="18">
        <v>0</v>
      </c>
      <c r="K40" s="18">
        <v>-20</v>
      </c>
      <c r="L40" s="19">
        <v>0</v>
      </c>
      <c r="M40" s="2"/>
      <c r="N40" s="21"/>
      <c r="O40" s="21">
        <v>-20</v>
      </c>
      <c r="P40" s="21"/>
      <c r="Q40" s="21">
        <f t="shared" si="0"/>
        <v>0</v>
      </c>
    </row>
    <row r="41" spans="1:17" ht="15">
      <c r="A41" t="s">
        <v>24</v>
      </c>
      <c r="B41" s="21" t="s">
        <v>24</v>
      </c>
      <c r="C41" s="18">
        <v>75</v>
      </c>
      <c r="D41" s="18">
        <v>0</v>
      </c>
      <c r="E41" s="18">
        <v>0</v>
      </c>
      <c r="F41" s="18">
        <v>0</v>
      </c>
      <c r="G41" s="18">
        <v>-47.5</v>
      </c>
      <c r="H41" s="18">
        <v>-2.5</v>
      </c>
      <c r="I41" s="18">
        <v>0</v>
      </c>
      <c r="J41" s="18">
        <v>-25</v>
      </c>
      <c r="K41" s="18">
        <v>0</v>
      </c>
      <c r="L41" s="19">
        <v>0</v>
      </c>
      <c r="M41" s="21">
        <f>VLOOKUP(B41,Geld!A:B,2,FALSE)</f>
        <v>35</v>
      </c>
      <c r="N41" s="21">
        <v>-35</v>
      </c>
      <c r="O41" s="21">
        <v>0</v>
      </c>
      <c r="P41" s="21"/>
      <c r="Q41" s="21">
        <f t="shared" si="0"/>
        <v>0</v>
      </c>
    </row>
    <row r="42" spans="1:17" ht="15">
      <c r="A42" t="s">
        <v>337</v>
      </c>
      <c r="B42" s="2"/>
      <c r="C42" s="18">
        <v>26.2</v>
      </c>
      <c r="D42" s="18">
        <v>0</v>
      </c>
      <c r="E42" s="18">
        <v>23.8</v>
      </c>
      <c r="F42" s="18">
        <v>22.5</v>
      </c>
      <c r="G42" s="18">
        <v>-70</v>
      </c>
      <c r="H42" s="18">
        <v>0</v>
      </c>
      <c r="I42" s="18">
        <v>0</v>
      </c>
      <c r="J42" s="18">
        <v>0</v>
      </c>
      <c r="K42" s="18">
        <v>-2.5</v>
      </c>
      <c r="L42" s="19">
        <v>0</v>
      </c>
      <c r="M42" s="2"/>
      <c r="N42" s="21"/>
      <c r="O42" s="21">
        <v>-2.5</v>
      </c>
      <c r="P42" s="21"/>
      <c r="Q42" s="21">
        <f t="shared" si="0"/>
        <v>0</v>
      </c>
    </row>
    <row r="43" spans="1:17" ht="15">
      <c r="A43" t="s">
        <v>338</v>
      </c>
      <c r="B43" s="21" t="s">
        <v>79</v>
      </c>
      <c r="C43" s="18">
        <v>63.63</v>
      </c>
      <c r="D43" s="18">
        <v>0</v>
      </c>
      <c r="E43" s="18">
        <v>0</v>
      </c>
      <c r="F43" s="18">
        <v>4.71</v>
      </c>
      <c r="G43" s="18">
        <v>-35.010000000000005</v>
      </c>
      <c r="H43" s="18">
        <v>0</v>
      </c>
      <c r="I43" s="18">
        <v>0</v>
      </c>
      <c r="J43" s="18">
        <v>-25</v>
      </c>
      <c r="K43" s="18">
        <v>-8.33</v>
      </c>
      <c r="L43" s="19">
        <v>1.7763568394002505E-15</v>
      </c>
      <c r="M43" s="21">
        <f>VLOOKUP(B43,Geld!A:B,2,FALSE)</f>
        <v>43.33</v>
      </c>
      <c r="N43" s="21"/>
      <c r="O43" s="21">
        <v>-51.66</v>
      </c>
      <c r="P43" s="21"/>
      <c r="Q43" s="21">
        <f t="shared" si="0"/>
        <v>0</v>
      </c>
    </row>
    <row r="44" spans="1:17" ht="15">
      <c r="A44" s="5" t="s">
        <v>339</v>
      </c>
      <c r="B44" s="2"/>
      <c r="C44" s="4">
        <v>75</v>
      </c>
      <c r="D44" s="4">
        <v>0</v>
      </c>
      <c r="E44" s="4">
        <v>0</v>
      </c>
      <c r="F44" s="4">
        <v>0</v>
      </c>
      <c r="G44" s="4">
        <v>41.83</v>
      </c>
      <c r="H44" s="4">
        <v>0</v>
      </c>
      <c r="I44" s="4">
        <v>-41.83</v>
      </c>
      <c r="J44" s="4">
        <v>0</v>
      </c>
      <c r="K44" s="4">
        <v>-75</v>
      </c>
      <c r="L44" s="20">
        <v>0</v>
      </c>
      <c r="M44" s="2"/>
      <c r="N44" s="21"/>
      <c r="O44" s="21">
        <v>-75</v>
      </c>
      <c r="P44" s="21"/>
      <c r="Q44" s="21">
        <f t="shared" si="0"/>
        <v>0</v>
      </c>
    </row>
    <row r="45" spans="1:17" ht="15">
      <c r="A45" t="s">
        <v>340</v>
      </c>
      <c r="B45" s="2"/>
      <c r="C45" s="18">
        <v>13.33</v>
      </c>
      <c r="D45" s="18">
        <v>0</v>
      </c>
      <c r="E45" s="18">
        <v>36.67</v>
      </c>
      <c r="F45" s="18">
        <v>5</v>
      </c>
      <c r="G45" s="18">
        <v>-46.67</v>
      </c>
      <c r="H45" s="18">
        <v>0</v>
      </c>
      <c r="I45" s="18">
        <v>0</v>
      </c>
      <c r="J45" s="18">
        <v>0</v>
      </c>
      <c r="K45" s="18">
        <v>-8.33</v>
      </c>
      <c r="L45" s="19">
        <v>1.7763568394002505E-15</v>
      </c>
      <c r="M45" s="2"/>
      <c r="N45" s="21"/>
      <c r="O45" s="21">
        <v>-8.33</v>
      </c>
      <c r="P45" s="21"/>
      <c r="Q45" s="21">
        <f t="shared" si="0"/>
        <v>0</v>
      </c>
    </row>
    <row r="46" spans="1:17" ht="15">
      <c r="A46" s="5" t="s">
        <v>60</v>
      </c>
      <c r="B46" s="2" t="s">
        <v>60</v>
      </c>
      <c r="C46" s="4">
        <v>85</v>
      </c>
      <c r="D46" s="4">
        <v>0</v>
      </c>
      <c r="E46" s="4">
        <v>0</v>
      </c>
      <c r="F46" s="4">
        <v>0</v>
      </c>
      <c r="G46" s="4">
        <v>108</v>
      </c>
      <c r="H46" s="4">
        <v>0</v>
      </c>
      <c r="I46" s="4">
        <v>-93</v>
      </c>
      <c r="J46" s="4">
        <v>-25</v>
      </c>
      <c r="K46" s="4">
        <v>-75</v>
      </c>
      <c r="L46" s="20">
        <v>0</v>
      </c>
      <c r="M46" s="21">
        <f>VLOOKUP(B46,Geld!A:B,2,FALSE)</f>
        <v>3.33</v>
      </c>
      <c r="N46" s="21"/>
      <c r="O46" s="21">
        <v>-75</v>
      </c>
      <c r="P46" s="21">
        <v>-3.33</v>
      </c>
      <c r="Q46" s="21">
        <f t="shared" si="0"/>
        <v>0</v>
      </c>
    </row>
    <row r="47" spans="1:17" ht="15">
      <c r="A47" t="s">
        <v>341</v>
      </c>
      <c r="B47" s="2"/>
      <c r="C47" s="18">
        <v>75</v>
      </c>
      <c r="D47" s="18">
        <v>10</v>
      </c>
      <c r="E47" s="18">
        <v>0</v>
      </c>
      <c r="F47" s="18">
        <v>0</v>
      </c>
      <c r="G47" s="18">
        <v>47.5</v>
      </c>
      <c r="H47" s="18">
        <v>-132.5</v>
      </c>
      <c r="I47" s="18">
        <v>0</v>
      </c>
      <c r="J47" s="18">
        <v>0</v>
      </c>
      <c r="K47" s="18">
        <v>0</v>
      </c>
      <c r="L47" s="19">
        <v>0</v>
      </c>
      <c r="M47" s="2"/>
      <c r="N47" s="21"/>
      <c r="O47" s="21">
        <v>0</v>
      </c>
      <c r="P47" s="21"/>
      <c r="Q47" s="21">
        <f t="shared" si="0"/>
        <v>0</v>
      </c>
    </row>
    <row r="48" spans="1:17" ht="15">
      <c r="A48" t="s">
        <v>342</v>
      </c>
      <c r="B48" s="2"/>
      <c r="C48" s="18">
        <v>33.93</v>
      </c>
      <c r="D48" s="18">
        <v>0</v>
      </c>
      <c r="E48" s="18">
        <v>16.07</v>
      </c>
      <c r="F48" s="18">
        <v>0</v>
      </c>
      <c r="G48" s="18">
        <v>-55</v>
      </c>
      <c r="H48" s="18">
        <v>5</v>
      </c>
      <c r="I48" s="18">
        <v>0</v>
      </c>
      <c r="J48" s="18">
        <v>0</v>
      </c>
      <c r="K48" s="18">
        <v>0</v>
      </c>
      <c r="L48" s="19">
        <v>0</v>
      </c>
      <c r="M48" s="2"/>
      <c r="N48" s="21"/>
      <c r="O48" s="21">
        <v>0</v>
      </c>
      <c r="P48" s="21"/>
      <c r="Q48" s="21">
        <f t="shared" si="0"/>
        <v>0</v>
      </c>
    </row>
    <row r="49" spans="1:17" ht="15">
      <c r="A49" s="5" t="s">
        <v>343</v>
      </c>
      <c r="B49" s="2"/>
      <c r="C49" s="4">
        <v>0.06</v>
      </c>
      <c r="D49" s="4">
        <v>0</v>
      </c>
      <c r="E49" s="4">
        <v>49.94</v>
      </c>
      <c r="F49" s="4">
        <v>0</v>
      </c>
      <c r="G49" s="4">
        <v>75.5</v>
      </c>
      <c r="H49" s="4">
        <v>-5</v>
      </c>
      <c r="I49" s="4">
        <v>-45.5</v>
      </c>
      <c r="J49" s="4">
        <v>0</v>
      </c>
      <c r="K49" s="4">
        <v>-75</v>
      </c>
      <c r="L49" s="20">
        <v>0</v>
      </c>
      <c r="M49" s="2"/>
      <c r="N49" s="21"/>
      <c r="O49" s="21">
        <v>-75</v>
      </c>
      <c r="P49" s="21"/>
      <c r="Q49" s="21">
        <f t="shared" si="0"/>
        <v>0</v>
      </c>
    </row>
    <row r="50" spans="1:17" ht="15">
      <c r="A50" t="s">
        <v>344</v>
      </c>
      <c r="B50" s="2"/>
      <c r="C50" s="18">
        <v>0</v>
      </c>
      <c r="D50" s="18">
        <v>0</v>
      </c>
      <c r="E50" s="18">
        <v>50</v>
      </c>
      <c r="F50" s="18">
        <v>0</v>
      </c>
      <c r="G50" s="18">
        <v>8</v>
      </c>
      <c r="H50" s="18">
        <v>0</v>
      </c>
      <c r="I50" s="18">
        <v>0</v>
      </c>
      <c r="J50" s="18">
        <v>0</v>
      </c>
      <c r="K50" s="18">
        <v>-58</v>
      </c>
      <c r="L50" s="19">
        <v>0</v>
      </c>
      <c r="M50" s="2"/>
      <c r="N50" s="21"/>
      <c r="O50" s="21">
        <v>-58</v>
      </c>
      <c r="P50" s="21"/>
      <c r="Q50" s="21">
        <f t="shared" si="0"/>
        <v>0</v>
      </c>
    </row>
    <row r="51" spans="1:17" ht="15">
      <c r="A51" s="5" t="s">
        <v>76</v>
      </c>
      <c r="B51" s="21" t="s">
        <v>76</v>
      </c>
      <c r="C51" s="4">
        <v>75</v>
      </c>
      <c r="D51" s="4">
        <v>0</v>
      </c>
      <c r="E51" s="4">
        <v>0</v>
      </c>
      <c r="F51" s="4">
        <v>0</v>
      </c>
      <c r="G51" s="4">
        <v>30.659999999999997</v>
      </c>
      <c r="H51" s="4">
        <v>0</v>
      </c>
      <c r="I51" s="4">
        <v>-5.66</v>
      </c>
      <c r="J51" s="4">
        <v>-25</v>
      </c>
      <c r="K51" s="4">
        <v>-75</v>
      </c>
      <c r="L51" s="20">
        <v>0</v>
      </c>
      <c r="M51" s="21">
        <f>VLOOKUP(B51,Geld!A:B,2,FALSE)</f>
        <v>6.25</v>
      </c>
      <c r="N51" s="21"/>
      <c r="O51" s="21">
        <v>-75</v>
      </c>
      <c r="P51" s="21">
        <v>-6.25</v>
      </c>
      <c r="Q51" s="21">
        <f t="shared" si="0"/>
        <v>0</v>
      </c>
    </row>
    <row r="52" spans="1:17" ht="15">
      <c r="A52" t="s">
        <v>345</v>
      </c>
      <c r="B52" s="2"/>
      <c r="C52" s="18">
        <v>75</v>
      </c>
      <c r="D52" s="18">
        <v>0</v>
      </c>
      <c r="E52" s="18">
        <v>0</v>
      </c>
      <c r="F52" s="18">
        <v>0</v>
      </c>
      <c r="G52" s="18">
        <v>-6.5</v>
      </c>
      <c r="H52" s="18">
        <v>0</v>
      </c>
      <c r="I52" s="18">
        <v>0</v>
      </c>
      <c r="J52" s="18">
        <v>0</v>
      </c>
      <c r="K52" s="18">
        <v>-68.5</v>
      </c>
      <c r="L52" s="19">
        <v>0</v>
      </c>
      <c r="M52" s="2"/>
      <c r="N52" s="21"/>
      <c r="O52" s="21">
        <v>-68.5</v>
      </c>
      <c r="P52" s="21"/>
      <c r="Q52" s="21">
        <f t="shared" si="0"/>
        <v>0</v>
      </c>
    </row>
    <row r="53" spans="1:17" ht="15">
      <c r="A53" t="s">
        <v>74</v>
      </c>
      <c r="B53" s="21" t="s">
        <v>74</v>
      </c>
      <c r="C53" s="18">
        <v>75</v>
      </c>
      <c r="D53" s="18">
        <v>0</v>
      </c>
      <c r="E53" s="18">
        <v>0</v>
      </c>
      <c r="F53" s="18">
        <v>0</v>
      </c>
      <c r="G53" s="18">
        <v>-40</v>
      </c>
      <c r="H53" s="18">
        <v>0</v>
      </c>
      <c r="I53" s="18">
        <v>0</v>
      </c>
      <c r="J53" s="18">
        <v>-25</v>
      </c>
      <c r="K53" s="18">
        <v>-10</v>
      </c>
      <c r="L53" s="19">
        <v>0</v>
      </c>
      <c r="M53" s="21">
        <f>VLOOKUP(B53,Geld!A:B,2,FALSE)</f>
        <v>40</v>
      </c>
      <c r="N53" s="21"/>
      <c r="O53" s="21">
        <v>-50</v>
      </c>
      <c r="P53" s="21"/>
      <c r="Q53" s="21">
        <f t="shared" si="0"/>
        <v>0</v>
      </c>
    </row>
    <row r="54" spans="1:17" ht="15">
      <c r="A54" s="5" t="s">
        <v>67</v>
      </c>
      <c r="B54" s="21" t="s">
        <v>67</v>
      </c>
      <c r="C54" s="4">
        <v>85</v>
      </c>
      <c r="D54" s="4">
        <v>0</v>
      </c>
      <c r="E54" s="4">
        <v>0</v>
      </c>
      <c r="F54" s="4">
        <v>0</v>
      </c>
      <c r="G54" s="4">
        <v>48.33</v>
      </c>
      <c r="H54" s="4">
        <v>0</v>
      </c>
      <c r="I54" s="4">
        <v>-33.33</v>
      </c>
      <c r="J54" s="4">
        <v>-25</v>
      </c>
      <c r="K54" s="4">
        <v>-75</v>
      </c>
      <c r="L54" s="20">
        <v>0</v>
      </c>
      <c r="M54" s="21">
        <f>VLOOKUP(B54,Geld!A:B,2,FALSE)</f>
        <v>25</v>
      </c>
      <c r="N54" s="21"/>
      <c r="O54" s="21">
        <v>-75</v>
      </c>
      <c r="P54" s="21">
        <v>-25</v>
      </c>
      <c r="Q54" s="21">
        <f t="shared" si="0"/>
        <v>0</v>
      </c>
    </row>
    <row r="55" spans="1:17" ht="15">
      <c r="A55" t="s">
        <v>69</v>
      </c>
      <c r="B55" s="21" t="s">
        <v>69</v>
      </c>
      <c r="C55" s="18">
        <v>75</v>
      </c>
      <c r="D55" s="18">
        <v>0</v>
      </c>
      <c r="E55" s="18">
        <v>0</v>
      </c>
      <c r="F55" s="18">
        <v>0</v>
      </c>
      <c r="G55" s="18">
        <v>8</v>
      </c>
      <c r="H55" s="18">
        <v>0</v>
      </c>
      <c r="I55" s="18">
        <v>0</v>
      </c>
      <c r="J55" s="18">
        <v>-25</v>
      </c>
      <c r="K55" s="18">
        <v>-58</v>
      </c>
      <c r="L55" s="19">
        <v>0</v>
      </c>
      <c r="M55" s="21">
        <f>VLOOKUP(B55,Geld!A:B,2,FALSE)</f>
        <v>6.25</v>
      </c>
      <c r="N55" s="21"/>
      <c r="O55" s="21">
        <v>-64.25</v>
      </c>
      <c r="P55" s="21"/>
      <c r="Q55" s="21">
        <f t="shared" si="0"/>
        <v>0</v>
      </c>
    </row>
    <row r="56" spans="1:17" ht="15">
      <c r="A56" s="5" t="s">
        <v>75</v>
      </c>
      <c r="B56" s="21" t="s">
        <v>75</v>
      </c>
      <c r="C56" s="4">
        <v>58.7</v>
      </c>
      <c r="D56" s="4">
        <v>0</v>
      </c>
      <c r="E56" s="4">
        <v>0</v>
      </c>
      <c r="F56" s="4">
        <v>16.3</v>
      </c>
      <c r="G56" s="4">
        <v>-66.67</v>
      </c>
      <c r="H56" s="4">
        <v>0</v>
      </c>
      <c r="I56" s="4">
        <v>25</v>
      </c>
      <c r="J56" s="4">
        <v>-25</v>
      </c>
      <c r="K56" s="4">
        <v>-8.33</v>
      </c>
      <c r="L56" s="20">
        <v>0</v>
      </c>
      <c r="M56" s="21">
        <f>VLOOKUP(B56,Geld!A:B,2,FALSE)</f>
        <v>25</v>
      </c>
      <c r="N56" s="21"/>
      <c r="O56" s="21">
        <v>-33.33</v>
      </c>
      <c r="P56" s="21"/>
      <c r="Q56" s="21">
        <f t="shared" si="0"/>
        <v>0</v>
      </c>
    </row>
    <row r="57" spans="1:17" ht="15">
      <c r="A57" t="s">
        <v>25</v>
      </c>
      <c r="B57" s="2" t="s">
        <v>25</v>
      </c>
      <c r="C57" s="18">
        <v>85</v>
      </c>
      <c r="D57" s="18">
        <v>0</v>
      </c>
      <c r="E57" s="18">
        <v>0</v>
      </c>
      <c r="F57" s="18">
        <v>0</v>
      </c>
      <c r="G57" s="18">
        <v>149.66</v>
      </c>
      <c r="H57" s="18">
        <v>-209.66</v>
      </c>
      <c r="I57" s="18">
        <v>0</v>
      </c>
      <c r="J57" s="18">
        <v>-25</v>
      </c>
      <c r="K57" s="18">
        <v>0</v>
      </c>
      <c r="L57" s="19">
        <v>0</v>
      </c>
      <c r="M57" s="21">
        <f>VLOOKUP(B57,Geld!A:B,2,FALSE)</f>
        <v>8.33</v>
      </c>
      <c r="N57" s="21">
        <v>-8.33</v>
      </c>
      <c r="O57" s="21">
        <v>0</v>
      </c>
      <c r="P57" s="21"/>
      <c r="Q57" s="21">
        <f t="shared" si="0"/>
        <v>0</v>
      </c>
    </row>
    <row r="58" spans="1:17" ht="15">
      <c r="A58" s="5" t="s">
        <v>346</v>
      </c>
      <c r="B58" s="2"/>
      <c r="C58" s="4">
        <v>58</v>
      </c>
      <c r="D58" s="4">
        <v>0</v>
      </c>
      <c r="E58" s="4">
        <v>0</v>
      </c>
      <c r="F58" s="4">
        <v>0</v>
      </c>
      <c r="G58" s="4">
        <v>35.5</v>
      </c>
      <c r="H58" s="4">
        <v>0</v>
      </c>
      <c r="I58" s="4">
        <v>-18.5</v>
      </c>
      <c r="J58" s="4">
        <v>0</v>
      </c>
      <c r="K58" s="4">
        <v>-75</v>
      </c>
      <c r="L58" s="20">
        <v>0</v>
      </c>
      <c r="M58" s="2"/>
      <c r="N58" s="21"/>
      <c r="O58" s="21">
        <v>-75</v>
      </c>
      <c r="P58" s="21"/>
      <c r="Q58" s="21">
        <f t="shared" si="0"/>
        <v>0</v>
      </c>
    </row>
    <row r="59" spans="1:17" ht="15">
      <c r="A59" s="5" t="s">
        <v>63</v>
      </c>
      <c r="B59" s="21" t="s">
        <v>63</v>
      </c>
      <c r="C59" s="4">
        <v>48.4</v>
      </c>
      <c r="D59" s="4">
        <v>0</v>
      </c>
      <c r="E59" s="4">
        <v>0</v>
      </c>
      <c r="F59" s="4">
        <v>6.6</v>
      </c>
      <c r="G59" s="4">
        <v>-39.17</v>
      </c>
      <c r="H59" s="4">
        <v>10</v>
      </c>
      <c r="I59" s="4">
        <v>0</v>
      </c>
      <c r="J59" s="4">
        <v>-25</v>
      </c>
      <c r="K59" s="4">
        <v>-0.83</v>
      </c>
      <c r="L59" s="20">
        <v>1.6653345369377348E-15</v>
      </c>
      <c r="M59" s="21">
        <f>VLOOKUP(B59,Geld!A:B,2,FALSE)</f>
        <v>10</v>
      </c>
      <c r="N59" s="21"/>
      <c r="O59" s="21">
        <v>-10.83</v>
      </c>
      <c r="P59" s="21"/>
      <c r="Q59" s="21">
        <f t="shared" si="0"/>
        <v>0</v>
      </c>
    </row>
    <row r="60" spans="13:17" ht="15">
      <c r="M60" s="18">
        <f>SUM(M2:M59)+Geld!B34</f>
        <v>800</v>
      </c>
      <c r="N60" s="24"/>
      <c r="P60" s="24">
        <f>SUM(P2:P59)</f>
        <v>-326.3</v>
      </c>
      <c r="Q60" s="18">
        <f>SUM(Q2:Q59)</f>
        <v>0</v>
      </c>
    </row>
  </sheetData>
  <sheetProtection/>
  <conditionalFormatting sqref="C2:K59">
    <cfRule type="cellIs" priority="35" dxfId="37" operator="equal">
      <formula>0</formula>
    </cfRule>
  </conditionalFormatting>
  <conditionalFormatting sqref="M2">
    <cfRule type="cellIs" priority="34" dxfId="37" operator="equal">
      <formula>0</formula>
    </cfRule>
  </conditionalFormatting>
  <conditionalFormatting sqref="M7">
    <cfRule type="cellIs" priority="33" dxfId="37" operator="equal">
      <formula>0</formula>
    </cfRule>
  </conditionalFormatting>
  <conditionalFormatting sqref="M8">
    <cfRule type="cellIs" priority="32" dxfId="37" operator="equal">
      <formula>0</formula>
    </cfRule>
  </conditionalFormatting>
  <conditionalFormatting sqref="M9">
    <cfRule type="cellIs" priority="31" dxfId="37" operator="equal">
      <formula>0</formula>
    </cfRule>
  </conditionalFormatting>
  <conditionalFormatting sqref="M10">
    <cfRule type="cellIs" priority="30" dxfId="37" operator="equal">
      <formula>0</formula>
    </cfRule>
  </conditionalFormatting>
  <conditionalFormatting sqref="M11">
    <cfRule type="cellIs" priority="29" dxfId="37" operator="equal">
      <formula>0</formula>
    </cfRule>
  </conditionalFormatting>
  <conditionalFormatting sqref="M13">
    <cfRule type="cellIs" priority="28" dxfId="37" operator="equal">
      <formula>0</formula>
    </cfRule>
  </conditionalFormatting>
  <conditionalFormatting sqref="M14">
    <cfRule type="cellIs" priority="27" dxfId="37" operator="equal">
      <formula>0</formula>
    </cfRule>
  </conditionalFormatting>
  <conditionalFormatting sqref="M15">
    <cfRule type="cellIs" priority="26" dxfId="37" operator="equal">
      <formula>0</formula>
    </cfRule>
  </conditionalFormatting>
  <conditionalFormatting sqref="M16">
    <cfRule type="cellIs" priority="25" dxfId="37" operator="equal">
      <formula>0</formula>
    </cfRule>
  </conditionalFormatting>
  <conditionalFormatting sqref="M17">
    <cfRule type="cellIs" priority="24" dxfId="37" operator="equal">
      <formula>0</formula>
    </cfRule>
  </conditionalFormatting>
  <conditionalFormatting sqref="M20">
    <cfRule type="cellIs" priority="23" dxfId="37" operator="equal">
      <formula>0</formula>
    </cfRule>
  </conditionalFormatting>
  <conditionalFormatting sqref="M21">
    <cfRule type="cellIs" priority="22" dxfId="37" operator="equal">
      <formula>0</formula>
    </cfRule>
  </conditionalFormatting>
  <conditionalFormatting sqref="M22">
    <cfRule type="cellIs" priority="21" dxfId="37" operator="equal">
      <formula>0</formula>
    </cfRule>
  </conditionalFormatting>
  <conditionalFormatting sqref="M24">
    <cfRule type="cellIs" priority="20" dxfId="37" operator="equal">
      <formula>0</formula>
    </cfRule>
  </conditionalFormatting>
  <conditionalFormatting sqref="M26">
    <cfRule type="cellIs" priority="19" dxfId="37" operator="equal">
      <formula>0</formula>
    </cfRule>
  </conditionalFormatting>
  <conditionalFormatting sqref="M29">
    <cfRule type="cellIs" priority="18" dxfId="37" operator="equal">
      <formula>0</formula>
    </cfRule>
  </conditionalFormatting>
  <conditionalFormatting sqref="M30">
    <cfRule type="cellIs" priority="17" dxfId="37" operator="equal">
      <formula>0</formula>
    </cfRule>
  </conditionalFormatting>
  <conditionalFormatting sqref="M34">
    <cfRule type="cellIs" priority="16" dxfId="37" operator="equal">
      <formula>0</formula>
    </cfRule>
  </conditionalFormatting>
  <conditionalFormatting sqref="M35">
    <cfRule type="cellIs" priority="15" dxfId="37" operator="equal">
      <formula>0</formula>
    </cfRule>
  </conditionalFormatting>
  <conditionalFormatting sqref="M37">
    <cfRule type="cellIs" priority="14" dxfId="37" operator="equal">
      <formula>0</formula>
    </cfRule>
  </conditionalFormatting>
  <conditionalFormatting sqref="M39">
    <cfRule type="cellIs" priority="13" dxfId="37" operator="equal">
      <formula>0</formula>
    </cfRule>
  </conditionalFormatting>
  <conditionalFormatting sqref="M41">
    <cfRule type="cellIs" priority="12" dxfId="37" operator="equal">
      <formula>0</formula>
    </cfRule>
  </conditionalFormatting>
  <conditionalFormatting sqref="M43">
    <cfRule type="cellIs" priority="11" dxfId="37" operator="equal">
      <formula>0</formula>
    </cfRule>
  </conditionalFormatting>
  <conditionalFormatting sqref="M46">
    <cfRule type="cellIs" priority="10" dxfId="37" operator="equal">
      <formula>0</formula>
    </cfRule>
  </conditionalFormatting>
  <conditionalFormatting sqref="M51">
    <cfRule type="cellIs" priority="9" dxfId="37" operator="equal">
      <formula>0</formula>
    </cfRule>
  </conditionalFormatting>
  <conditionalFormatting sqref="M53">
    <cfRule type="cellIs" priority="8" dxfId="37" operator="equal">
      <formula>0</formula>
    </cfRule>
  </conditionalFormatting>
  <conditionalFormatting sqref="M54">
    <cfRule type="cellIs" priority="7" dxfId="37" operator="equal">
      <formula>0</formula>
    </cfRule>
  </conditionalFormatting>
  <conditionalFormatting sqref="M55">
    <cfRule type="cellIs" priority="6" dxfId="37" operator="equal">
      <formula>0</formula>
    </cfRule>
  </conditionalFormatting>
  <conditionalFormatting sqref="M56">
    <cfRule type="cellIs" priority="5" dxfId="37" operator="equal">
      <formula>0</formula>
    </cfRule>
  </conditionalFormatting>
  <conditionalFormatting sqref="M57">
    <cfRule type="cellIs" priority="4" dxfId="37" operator="equal">
      <formula>0</formula>
    </cfRule>
  </conditionalFormatting>
  <conditionalFormatting sqref="M59">
    <cfRule type="cellIs" priority="3" dxfId="37" operator="equal">
      <formula>0</formula>
    </cfRule>
  </conditionalFormatting>
  <conditionalFormatting sqref="N2:P59">
    <cfRule type="cellIs" priority="2" dxfId="37" operator="equal">
      <formula>0</formula>
    </cfRule>
  </conditionalFormatting>
  <conditionalFormatting sqref="Q2:Q59">
    <cfRule type="cellIs" priority="1" dxfId="37" operator="equal">
      <formula>0</formula>
    </cfRule>
  </conditionalFormatting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3"/>
  <sheetViews>
    <sheetView zoomScalePageLayoutView="0" workbookViewId="0" topLeftCell="A1">
      <selection activeCell="A1" sqref="A1:IV16384"/>
    </sheetView>
  </sheetViews>
  <sheetFormatPr defaultColWidth="2.140625" defaultRowHeight="15"/>
  <cols>
    <col min="1" max="8" width="11.421875" style="0" customWidth="1"/>
    <col min="9" max="12" width="2.140625" style="0" customWidth="1"/>
    <col min="13" max="16" width="2.00390625" style="0" bestFit="1" customWidth="1"/>
    <col min="17" max="31" width="2.140625" style="0" customWidth="1"/>
    <col min="32" max="39" width="2.00390625" style="0" bestFit="1" customWidth="1"/>
    <col min="40" max="40" width="3.00390625" style="0" bestFit="1" customWidth="1"/>
  </cols>
  <sheetData>
    <row r="1" spans="1:28" ht="15">
      <c r="A1" t="s">
        <v>13</v>
      </c>
      <c r="B1" t="s">
        <v>14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M1" s="1">
        <v>0</v>
      </c>
      <c r="N1" s="1">
        <v>3</v>
      </c>
      <c r="O1" s="2">
        <v>1</v>
      </c>
      <c r="P1" s="2">
        <v>1</v>
      </c>
      <c r="Q1" s="1">
        <v>0</v>
      </c>
      <c r="R1" s="1">
        <v>2</v>
      </c>
      <c r="S1" s="2">
        <v>3</v>
      </c>
      <c r="T1" s="2">
        <v>0</v>
      </c>
      <c r="U1" s="1">
        <v>1</v>
      </c>
      <c r="V1" s="1">
        <v>0</v>
      </c>
      <c r="W1" s="2">
        <v>3</v>
      </c>
      <c r="X1" s="2">
        <v>1</v>
      </c>
      <c r="Y1" s="1"/>
      <c r="Z1" s="1"/>
      <c r="AA1" s="2"/>
      <c r="AB1" s="2"/>
    </row>
    <row r="2" spans="1:40" ht="15">
      <c r="A2" t="s">
        <v>82</v>
      </c>
      <c r="B2">
        <v>30995525</v>
      </c>
      <c r="C2" s="6">
        <v>0.0020833333333333333</v>
      </c>
      <c r="D2" s="6">
        <v>0.042361111111111106</v>
      </c>
      <c r="E2" s="6">
        <v>0.04305555555555556</v>
      </c>
      <c r="F2" s="6">
        <v>0.08402777777777777</v>
      </c>
      <c r="G2" s="6">
        <v>0.08333333333333333</v>
      </c>
      <c r="H2" s="6">
        <v>0.041666666666666664</v>
      </c>
      <c r="M2" s="1">
        <f aca="true" t="shared" si="0" ref="M2:M7">_xlfn.IFERROR(IF(C2="","",HOUR(C2)),"")</f>
        <v>0</v>
      </c>
      <c r="N2" s="1">
        <f aca="true" t="shared" si="1" ref="N2:N7">_xlfn.IFERROR(IF(C2="","",MINUTE(C2)),"")</f>
        <v>3</v>
      </c>
      <c r="O2" s="2">
        <f aca="true" t="shared" si="2" ref="O2:O7">_xlfn.IFERROR(IF(D2="","",HOUR(D2)),"")</f>
        <v>1</v>
      </c>
      <c r="P2" s="2">
        <f aca="true" t="shared" si="3" ref="P2:P7">_xlfn.IFERROR(IF(D2="","",MINUTE(D2)),"")</f>
        <v>1</v>
      </c>
      <c r="Q2" s="1">
        <f aca="true" t="shared" si="4" ref="Q2:Q7">_xlfn.IFERROR(IF(E2="","",HOUR(E2)),"")</f>
        <v>1</v>
      </c>
      <c r="R2" s="1">
        <f aca="true" t="shared" si="5" ref="R2:R7">_xlfn.IFERROR(IF(E2="","",MINUTE(E2)),"")</f>
        <v>2</v>
      </c>
      <c r="S2" s="2">
        <f aca="true" t="shared" si="6" ref="S2:S7">_xlfn.IFERROR(IF(F2="","",HOUR(F2)),"")</f>
        <v>2</v>
      </c>
      <c r="T2" s="2">
        <f aca="true" t="shared" si="7" ref="T2:T7">_xlfn.IFERROR(IF(F2="","",MINUTE(F2)),"")</f>
        <v>1</v>
      </c>
      <c r="U2" s="1">
        <f aca="true" t="shared" si="8" ref="U2:U7">_xlfn.IFERROR(IF(G2="","",HOUR(G2)),"")</f>
        <v>2</v>
      </c>
      <c r="V2" s="1">
        <f aca="true" t="shared" si="9" ref="V2:V7">_xlfn.IFERROR(IF(G2="","",MINUTE(G2)),"")</f>
        <v>0</v>
      </c>
      <c r="W2" s="2">
        <f aca="true" t="shared" si="10" ref="W2:W7">_xlfn.IFERROR(IF(H2="","",HOUR(H2)),"")</f>
        <v>1</v>
      </c>
      <c r="X2" s="2">
        <f aca="true" t="shared" si="11" ref="X2:X7">_xlfn.IFERROR(IF(H2="","",MINUTE(H2)),"")</f>
        <v>0</v>
      </c>
      <c r="Y2" s="1">
        <f aca="true" t="shared" si="12" ref="Y2:Y7">_xlfn.IFERROR(IF(I2="","",HOUR(I2)),"")</f>
      </c>
      <c r="Z2" s="1">
        <f aca="true" t="shared" si="13" ref="Z2:Z7">_xlfn.IFERROR(IF(I2="","",MINUTE(I2)),"")</f>
      </c>
      <c r="AA2" s="2">
        <f aca="true" t="shared" si="14" ref="AA2:AA7">_xlfn.IFERROR(IF(J2="","",HOUR(J2)),"")</f>
      </c>
      <c r="AB2" s="2">
        <f aca="true" t="shared" si="15" ref="AB2:AB7">_xlfn.IFERROR(IF(J2="","",MINUTE(J2)),"")</f>
      </c>
      <c r="AF2" s="1">
        <f aca="true" t="shared" si="16" ref="AF2:AF7">IF(M$1="",0,IF(M2="",0,IF(AND(M$1=M2,N$1=N2),5,IF(M$1-N$1=M2-N2,4,IF(SIGN(M$1-N$1)=SIGN(M2-N2),3,0)))))</f>
        <v>5</v>
      </c>
      <c r="AG2" s="2">
        <f aca="true" t="shared" si="17" ref="AG2:AG7">IF(O$1="",0,IF(O2="",0,IF(AND(O$1=O2,P$1=P2),5,IF(O$1-P$1=O2-P2,4,IF(SIGN(O$1-P$1)=SIGN(O2-P2),3,0)))))</f>
        <v>5</v>
      </c>
      <c r="AH2" s="1">
        <f aca="true" t="shared" si="18" ref="AH2:AH7">IF(Q$1="",0,IF(Q2="",0,IF(AND(Q$1=Q2,R$1=R2),5,IF(Q$1-R$1=Q2-R2,4,IF(SIGN(Q$1-R$1)=SIGN(Q2-R2),3,0)))))</f>
        <v>3</v>
      </c>
      <c r="AI2" s="2">
        <f aca="true" t="shared" si="19" ref="AI2:AI7">IF(S$1="",0,IF(S2="",0,IF(AND(S$1=S2,T$1=T2),5,IF(S$1-T$1=S2-T2,4,IF(SIGN(S$1-T$1)=SIGN(S2-T2),3,0)))))</f>
        <v>3</v>
      </c>
      <c r="AJ2" s="1">
        <f aca="true" t="shared" si="20" ref="AJ2:AJ7">IF(U$1="",0,IF(U2="",0,IF(AND(U$1=U2,V$1=V2),5,IF(U$1-V$1=U2-V2,4,IF(SIGN(U$1-V$1)=SIGN(U2-V2),3,0)))))</f>
        <v>3</v>
      </c>
      <c r="AK2" s="2">
        <f aca="true" t="shared" si="21" ref="AK2:AK7">IF(W$1="",0,IF(W2="",0,IF(AND(W$1=W2,X$1=X2),5,IF(W$1-X$1=W2-X2,4,IF(SIGN(W$1-X$1)=SIGN(W2-X2),3,0)))))</f>
        <v>3</v>
      </c>
      <c r="AL2" s="1">
        <f aca="true" t="shared" si="22" ref="AL2:AL7">IF(Y$1="",0,IF(Y2="",0,IF(AND(Y$1=Y2,Z$1=Z2),5,IF(Y$1-Z$1=Y2-Z2,4,IF(SIGN(Y$1-Z$1)=SIGN(Y2-Z2),3,0)))))</f>
        <v>0</v>
      </c>
      <c r="AM2" s="2">
        <f aca="true" t="shared" si="23" ref="AM2:AM7">IF(AA$1="",0,IF(AA2="",0,IF(AND(AA$1=AA2,AB$1=AB2),5,IF(AA$1-AB$1=AA2-AB2,4,IF(SIGN(AA$1-AB$1)=SIGN(AA2-AB2),3,0)))))</f>
        <v>0</v>
      </c>
      <c r="AN2">
        <f aca="true" t="shared" si="24" ref="AN2:AN7">SUM(AF2:AM2)</f>
        <v>22</v>
      </c>
    </row>
    <row r="3" spans="1:40" ht="15">
      <c r="A3" t="s">
        <v>20</v>
      </c>
      <c r="B3">
        <v>30712348</v>
      </c>
      <c r="C3" s="6">
        <v>0.0006944444444444445</v>
      </c>
      <c r="D3" s="6">
        <v>0.042361111111111106</v>
      </c>
      <c r="E3" s="6">
        <v>0.08402777777777777</v>
      </c>
      <c r="F3" s="6">
        <v>0.125</v>
      </c>
      <c r="G3" s="6">
        <v>0.08333333333333333</v>
      </c>
      <c r="H3" s="6">
        <v>0.08402777777777777</v>
      </c>
      <c r="M3" s="1">
        <f t="shared" si="0"/>
        <v>0</v>
      </c>
      <c r="N3" s="1">
        <f t="shared" si="1"/>
        <v>1</v>
      </c>
      <c r="O3" s="2">
        <f t="shared" si="2"/>
        <v>1</v>
      </c>
      <c r="P3" s="2">
        <f t="shared" si="3"/>
        <v>1</v>
      </c>
      <c r="Q3" s="1">
        <f t="shared" si="4"/>
        <v>2</v>
      </c>
      <c r="R3" s="1">
        <f t="shared" si="5"/>
        <v>1</v>
      </c>
      <c r="S3" s="2">
        <f t="shared" si="6"/>
        <v>3</v>
      </c>
      <c r="T3" s="2">
        <f t="shared" si="7"/>
        <v>0</v>
      </c>
      <c r="U3" s="1">
        <f t="shared" si="8"/>
        <v>2</v>
      </c>
      <c r="V3" s="1">
        <f t="shared" si="9"/>
        <v>0</v>
      </c>
      <c r="W3" s="2">
        <f t="shared" si="10"/>
        <v>2</v>
      </c>
      <c r="X3" s="2">
        <f t="shared" si="11"/>
        <v>1</v>
      </c>
      <c r="Y3" s="1">
        <f t="shared" si="12"/>
      </c>
      <c r="Z3" s="1">
        <f t="shared" si="13"/>
      </c>
      <c r="AA3" s="2">
        <f t="shared" si="14"/>
      </c>
      <c r="AB3" s="2">
        <f t="shared" si="15"/>
      </c>
      <c r="AF3" s="1">
        <f t="shared" si="16"/>
        <v>3</v>
      </c>
      <c r="AG3" s="2">
        <f t="shared" si="17"/>
        <v>5</v>
      </c>
      <c r="AH3" s="1">
        <f t="shared" si="18"/>
        <v>0</v>
      </c>
      <c r="AI3" s="2">
        <f t="shared" si="19"/>
        <v>5</v>
      </c>
      <c r="AJ3" s="1">
        <f t="shared" si="20"/>
        <v>3</v>
      </c>
      <c r="AK3" s="2">
        <f t="shared" si="21"/>
        <v>3</v>
      </c>
      <c r="AL3" s="1">
        <f t="shared" si="22"/>
        <v>0</v>
      </c>
      <c r="AM3" s="2">
        <f t="shared" si="23"/>
        <v>0</v>
      </c>
      <c r="AN3">
        <f t="shared" si="24"/>
        <v>19</v>
      </c>
    </row>
    <row r="4" spans="1:40" ht="15">
      <c r="A4" t="s">
        <v>77</v>
      </c>
      <c r="B4">
        <v>30951777</v>
      </c>
      <c r="C4" s="6">
        <v>0.0006944444444444445</v>
      </c>
      <c r="D4" s="6">
        <v>0.042361111111111106</v>
      </c>
      <c r="E4" s="6">
        <v>0.08402777777777777</v>
      </c>
      <c r="F4" s="6">
        <v>0.08333333333333333</v>
      </c>
      <c r="G4" s="6">
        <v>0.041666666666666664</v>
      </c>
      <c r="H4" s="6">
        <v>0.08402777777777777</v>
      </c>
      <c r="M4" s="1">
        <f t="shared" si="0"/>
        <v>0</v>
      </c>
      <c r="N4" s="1">
        <f t="shared" si="1"/>
        <v>1</v>
      </c>
      <c r="O4" s="2">
        <f t="shared" si="2"/>
        <v>1</v>
      </c>
      <c r="P4" s="2">
        <f t="shared" si="3"/>
        <v>1</v>
      </c>
      <c r="Q4" s="1">
        <f t="shared" si="4"/>
        <v>2</v>
      </c>
      <c r="R4" s="1">
        <f t="shared" si="5"/>
        <v>1</v>
      </c>
      <c r="S4" s="2">
        <f t="shared" si="6"/>
        <v>2</v>
      </c>
      <c r="T4" s="2">
        <f t="shared" si="7"/>
        <v>0</v>
      </c>
      <c r="U4" s="1">
        <f t="shared" si="8"/>
        <v>1</v>
      </c>
      <c r="V4" s="1">
        <f t="shared" si="9"/>
        <v>0</v>
      </c>
      <c r="W4" s="2">
        <f t="shared" si="10"/>
        <v>2</v>
      </c>
      <c r="X4" s="2">
        <f t="shared" si="11"/>
        <v>1</v>
      </c>
      <c r="Y4" s="1">
        <f t="shared" si="12"/>
      </c>
      <c r="Z4" s="1">
        <f t="shared" si="13"/>
      </c>
      <c r="AA4" s="2">
        <f t="shared" si="14"/>
      </c>
      <c r="AB4" s="2">
        <f t="shared" si="15"/>
      </c>
      <c r="AF4" s="1">
        <f t="shared" si="16"/>
        <v>3</v>
      </c>
      <c r="AG4" s="2">
        <f t="shared" si="17"/>
        <v>5</v>
      </c>
      <c r="AH4" s="1">
        <f t="shared" si="18"/>
        <v>0</v>
      </c>
      <c r="AI4" s="2">
        <f t="shared" si="19"/>
        <v>3</v>
      </c>
      <c r="AJ4" s="1">
        <f t="shared" si="20"/>
        <v>5</v>
      </c>
      <c r="AK4" s="2">
        <f t="shared" si="21"/>
        <v>3</v>
      </c>
      <c r="AL4" s="1">
        <f t="shared" si="22"/>
        <v>0</v>
      </c>
      <c r="AM4" s="2">
        <f t="shared" si="23"/>
        <v>0</v>
      </c>
      <c r="AN4">
        <f t="shared" si="24"/>
        <v>19</v>
      </c>
    </row>
    <row r="5" spans="1:40" ht="15">
      <c r="A5" t="s">
        <v>83</v>
      </c>
      <c r="B5">
        <v>31038339</v>
      </c>
      <c r="C5" s="6">
        <v>0.04305555555555556</v>
      </c>
      <c r="D5" s="6">
        <v>0.042361111111111106</v>
      </c>
      <c r="E5" s="6">
        <v>0.08402777777777777</v>
      </c>
      <c r="F5" s="6">
        <v>0.041666666666666664</v>
      </c>
      <c r="G5" s="6">
        <v>0.08402777777777777</v>
      </c>
      <c r="H5" s="6">
        <v>0.08333333333333333</v>
      </c>
      <c r="M5" s="1">
        <f t="shared" si="0"/>
        <v>1</v>
      </c>
      <c r="N5" s="1">
        <f t="shared" si="1"/>
        <v>2</v>
      </c>
      <c r="O5" s="2">
        <f t="shared" si="2"/>
        <v>1</v>
      </c>
      <c r="P5" s="2">
        <f t="shared" si="3"/>
        <v>1</v>
      </c>
      <c r="Q5" s="1">
        <f t="shared" si="4"/>
        <v>2</v>
      </c>
      <c r="R5" s="1">
        <f t="shared" si="5"/>
        <v>1</v>
      </c>
      <c r="S5" s="2">
        <f t="shared" si="6"/>
        <v>1</v>
      </c>
      <c r="T5" s="2">
        <f t="shared" si="7"/>
        <v>0</v>
      </c>
      <c r="U5" s="1">
        <f t="shared" si="8"/>
        <v>2</v>
      </c>
      <c r="V5" s="1">
        <f t="shared" si="9"/>
        <v>1</v>
      </c>
      <c r="W5" s="2">
        <f t="shared" si="10"/>
        <v>2</v>
      </c>
      <c r="X5" s="2">
        <f t="shared" si="11"/>
        <v>0</v>
      </c>
      <c r="Y5" s="1">
        <f t="shared" si="12"/>
      </c>
      <c r="Z5" s="1">
        <f t="shared" si="13"/>
      </c>
      <c r="AA5" s="2">
        <f t="shared" si="14"/>
      </c>
      <c r="AB5" s="2">
        <f t="shared" si="15"/>
      </c>
      <c r="AF5" s="1">
        <f t="shared" si="16"/>
        <v>3</v>
      </c>
      <c r="AG5" s="2">
        <f t="shared" si="17"/>
        <v>5</v>
      </c>
      <c r="AH5" s="1">
        <f t="shared" si="18"/>
        <v>0</v>
      </c>
      <c r="AI5" s="2">
        <f t="shared" si="19"/>
        <v>3</v>
      </c>
      <c r="AJ5" s="1">
        <f t="shared" si="20"/>
        <v>4</v>
      </c>
      <c r="AK5" s="2">
        <f t="shared" si="21"/>
        <v>4</v>
      </c>
      <c r="AL5" s="1">
        <f t="shared" si="22"/>
        <v>0</v>
      </c>
      <c r="AM5" s="2">
        <f t="shared" si="23"/>
        <v>0</v>
      </c>
      <c r="AN5">
        <f t="shared" si="24"/>
        <v>19</v>
      </c>
    </row>
    <row r="6" spans="1:40" ht="15">
      <c r="A6" t="s">
        <v>69</v>
      </c>
      <c r="B6">
        <v>30923465</v>
      </c>
      <c r="C6" s="6">
        <v>0.0006944444444444445</v>
      </c>
      <c r="D6" s="6">
        <v>0.042361111111111106</v>
      </c>
      <c r="E6" s="6">
        <v>0.08402777777777777</v>
      </c>
      <c r="F6" s="6">
        <v>0.08402777777777777</v>
      </c>
      <c r="G6" s="6">
        <v>0.08333333333333333</v>
      </c>
      <c r="H6" s="6">
        <v>0.041666666666666664</v>
      </c>
      <c r="M6" s="1">
        <f t="shared" si="0"/>
        <v>0</v>
      </c>
      <c r="N6" s="1">
        <f t="shared" si="1"/>
        <v>1</v>
      </c>
      <c r="O6" s="2">
        <f t="shared" si="2"/>
        <v>1</v>
      </c>
      <c r="P6" s="2">
        <f t="shared" si="3"/>
        <v>1</v>
      </c>
      <c r="Q6" s="1">
        <f t="shared" si="4"/>
        <v>2</v>
      </c>
      <c r="R6" s="1">
        <f t="shared" si="5"/>
        <v>1</v>
      </c>
      <c r="S6" s="2">
        <f t="shared" si="6"/>
        <v>2</v>
      </c>
      <c r="T6" s="2">
        <f t="shared" si="7"/>
        <v>1</v>
      </c>
      <c r="U6" s="1">
        <f t="shared" si="8"/>
        <v>2</v>
      </c>
      <c r="V6" s="1">
        <f t="shared" si="9"/>
        <v>0</v>
      </c>
      <c r="W6" s="2">
        <f t="shared" si="10"/>
        <v>1</v>
      </c>
      <c r="X6" s="2">
        <f t="shared" si="11"/>
        <v>0</v>
      </c>
      <c r="Y6" s="1">
        <f t="shared" si="12"/>
      </c>
      <c r="Z6" s="1">
        <f t="shared" si="13"/>
      </c>
      <c r="AA6" s="2">
        <f t="shared" si="14"/>
      </c>
      <c r="AB6" s="2">
        <f t="shared" si="15"/>
      </c>
      <c r="AF6" s="1">
        <f t="shared" si="16"/>
        <v>3</v>
      </c>
      <c r="AG6" s="2">
        <f t="shared" si="17"/>
        <v>5</v>
      </c>
      <c r="AH6" s="1">
        <f t="shared" si="18"/>
        <v>0</v>
      </c>
      <c r="AI6" s="2">
        <f t="shared" si="19"/>
        <v>3</v>
      </c>
      <c r="AJ6" s="1">
        <f t="shared" si="20"/>
        <v>3</v>
      </c>
      <c r="AK6" s="2">
        <f t="shared" si="21"/>
        <v>3</v>
      </c>
      <c r="AL6" s="1">
        <f t="shared" si="22"/>
        <v>0</v>
      </c>
      <c r="AM6" s="2">
        <f t="shared" si="23"/>
        <v>0</v>
      </c>
      <c r="AN6">
        <f t="shared" si="24"/>
        <v>17</v>
      </c>
    </row>
    <row r="7" spans="1:40" ht="15">
      <c r="A7" t="s">
        <v>22</v>
      </c>
      <c r="B7">
        <v>30714756</v>
      </c>
      <c r="C7" s="6">
        <v>0.043750000000000004</v>
      </c>
      <c r="D7" s="6">
        <v>0.04305555555555556</v>
      </c>
      <c r="E7" s="6">
        <v>0.0006944444444444445</v>
      </c>
      <c r="F7" s="6">
        <v>0.12569444444444444</v>
      </c>
      <c r="G7" s="6">
        <v>0.125</v>
      </c>
      <c r="H7" s="6">
        <v>0.08402777777777777</v>
      </c>
      <c r="M7" s="1">
        <f t="shared" si="0"/>
        <v>1</v>
      </c>
      <c r="N7" s="1">
        <f t="shared" si="1"/>
        <v>3</v>
      </c>
      <c r="O7" s="2">
        <f t="shared" si="2"/>
        <v>1</v>
      </c>
      <c r="P7" s="2">
        <f t="shared" si="3"/>
        <v>2</v>
      </c>
      <c r="Q7" s="1">
        <f t="shared" si="4"/>
        <v>0</v>
      </c>
      <c r="R7" s="1">
        <f t="shared" si="5"/>
        <v>1</v>
      </c>
      <c r="S7" s="2">
        <f t="shared" si="6"/>
        <v>3</v>
      </c>
      <c r="T7" s="2">
        <f t="shared" si="7"/>
        <v>1</v>
      </c>
      <c r="U7" s="1">
        <f t="shared" si="8"/>
        <v>3</v>
      </c>
      <c r="V7" s="1">
        <f t="shared" si="9"/>
        <v>0</v>
      </c>
      <c r="W7" s="2">
        <f t="shared" si="10"/>
        <v>2</v>
      </c>
      <c r="X7" s="2">
        <f t="shared" si="11"/>
        <v>1</v>
      </c>
      <c r="Y7" s="1">
        <f t="shared" si="12"/>
      </c>
      <c r="Z7" s="1">
        <f t="shared" si="13"/>
      </c>
      <c r="AA7" s="2">
        <f t="shared" si="14"/>
      </c>
      <c r="AB7" s="2">
        <f t="shared" si="15"/>
      </c>
      <c r="AF7" s="1">
        <f t="shared" si="16"/>
        <v>3</v>
      </c>
      <c r="AG7" s="2">
        <f t="shared" si="17"/>
        <v>0</v>
      </c>
      <c r="AH7" s="1">
        <f t="shared" si="18"/>
        <v>3</v>
      </c>
      <c r="AI7" s="2">
        <f t="shared" si="19"/>
        <v>3</v>
      </c>
      <c r="AJ7" s="1">
        <f t="shared" si="20"/>
        <v>3</v>
      </c>
      <c r="AK7" s="2">
        <f t="shared" si="21"/>
        <v>3</v>
      </c>
      <c r="AL7" s="1">
        <f t="shared" si="22"/>
        <v>0</v>
      </c>
      <c r="AM7" s="2">
        <f t="shared" si="23"/>
        <v>0</v>
      </c>
      <c r="AN7">
        <f t="shared" si="24"/>
        <v>15</v>
      </c>
    </row>
    <row r="8" spans="1:40" ht="15">
      <c r="A8" t="s">
        <v>73</v>
      </c>
      <c r="B8">
        <v>30924748</v>
      </c>
      <c r="C8" s="6">
        <v>0.0020833333333333333</v>
      </c>
      <c r="D8" s="6">
        <v>0.001388888888888889</v>
      </c>
      <c r="E8" s="6">
        <v>0.042361111111111106</v>
      </c>
      <c r="F8" s="6">
        <v>0.08333333333333333</v>
      </c>
      <c r="G8" s="6">
        <v>0.08333333333333333</v>
      </c>
      <c r="H8" s="6">
        <v>0.08402777777777777</v>
      </c>
      <c r="M8" s="1">
        <f aca="true" t="shared" si="25" ref="M8:M32">_xlfn.IFERROR(IF(C8="","",HOUR(C8)),"")</f>
        <v>0</v>
      </c>
      <c r="N8" s="1">
        <f aca="true" t="shared" si="26" ref="N8:N32">_xlfn.IFERROR(IF(C8="","",MINUTE(C8)),"")</f>
        <v>3</v>
      </c>
      <c r="O8" s="2">
        <f aca="true" t="shared" si="27" ref="O8:O32">_xlfn.IFERROR(IF(D8="","",HOUR(D8)),"")</f>
        <v>0</v>
      </c>
      <c r="P8" s="2">
        <f aca="true" t="shared" si="28" ref="P8:P32">_xlfn.IFERROR(IF(D8="","",MINUTE(D8)),"")</f>
        <v>2</v>
      </c>
      <c r="Q8" s="1">
        <f aca="true" t="shared" si="29" ref="Q8:Q32">_xlfn.IFERROR(IF(E8="","",HOUR(E8)),"")</f>
        <v>1</v>
      </c>
      <c r="R8" s="1">
        <f aca="true" t="shared" si="30" ref="R8:R32">_xlfn.IFERROR(IF(E8="","",MINUTE(E8)),"")</f>
        <v>1</v>
      </c>
      <c r="S8" s="2">
        <f aca="true" t="shared" si="31" ref="S8:S32">_xlfn.IFERROR(IF(F8="","",HOUR(F8)),"")</f>
        <v>2</v>
      </c>
      <c r="T8" s="2">
        <f aca="true" t="shared" si="32" ref="T8:T32">_xlfn.IFERROR(IF(F8="","",MINUTE(F8)),"")</f>
        <v>0</v>
      </c>
      <c r="U8" s="1">
        <f aca="true" t="shared" si="33" ref="U8:U32">_xlfn.IFERROR(IF(G8="","",HOUR(G8)),"")</f>
        <v>2</v>
      </c>
      <c r="V8" s="1">
        <f aca="true" t="shared" si="34" ref="V8:V32">_xlfn.IFERROR(IF(G8="","",MINUTE(G8)),"")</f>
        <v>0</v>
      </c>
      <c r="W8" s="2">
        <f aca="true" t="shared" si="35" ref="W8:W32">_xlfn.IFERROR(IF(H8="","",HOUR(H8)),"")</f>
        <v>2</v>
      </c>
      <c r="X8" s="2">
        <f aca="true" t="shared" si="36" ref="X8:X32">_xlfn.IFERROR(IF(H8="","",MINUTE(H8)),"")</f>
        <v>1</v>
      </c>
      <c r="Y8" s="1">
        <f aca="true" t="shared" si="37" ref="Y8:Y32">_xlfn.IFERROR(IF(I8="","",HOUR(I8)),"")</f>
      </c>
      <c r="Z8" s="1">
        <f aca="true" t="shared" si="38" ref="Z8:Z32">_xlfn.IFERROR(IF(I8="","",MINUTE(I8)),"")</f>
      </c>
      <c r="AA8" s="2">
        <f aca="true" t="shared" si="39" ref="AA8:AA32">_xlfn.IFERROR(IF(J8="","",HOUR(J8)),"")</f>
      </c>
      <c r="AB8" s="2">
        <f aca="true" t="shared" si="40" ref="AB8:AB32">_xlfn.IFERROR(IF(J8="","",MINUTE(J8)),"")</f>
      </c>
      <c r="AF8" s="1">
        <f aca="true" t="shared" si="41" ref="AF8:AF32">IF(M$1="",0,IF(M8="",0,IF(AND(M$1=M8,N$1=N8),5,IF(M$1-N$1=M8-N8,4,IF(SIGN(M$1-N$1)=SIGN(M8-N8),3,0)))))</f>
        <v>5</v>
      </c>
      <c r="AG8" s="2">
        <f aca="true" t="shared" si="42" ref="AG8:AG32">IF(O$1="",0,IF(O8="",0,IF(AND(O$1=O8,P$1=P8),5,IF(O$1-P$1=O8-P8,4,IF(SIGN(O$1-P$1)=SIGN(O8-P8),3,0)))))</f>
        <v>0</v>
      </c>
      <c r="AH8" s="1">
        <f aca="true" t="shared" si="43" ref="AH8:AH32">IF(Q$1="",0,IF(Q8="",0,IF(AND(Q$1=Q8,R$1=R8),5,IF(Q$1-R$1=Q8-R8,4,IF(SIGN(Q$1-R$1)=SIGN(Q8-R8),3,0)))))</f>
        <v>0</v>
      </c>
      <c r="AI8" s="2">
        <f aca="true" t="shared" si="44" ref="AI8:AI32">IF(S$1="",0,IF(S8="",0,IF(AND(S$1=S8,T$1=T8),5,IF(S$1-T$1=S8-T8,4,IF(SIGN(S$1-T$1)=SIGN(S8-T8),3,0)))))</f>
        <v>3</v>
      </c>
      <c r="AJ8" s="1">
        <f aca="true" t="shared" si="45" ref="AJ8:AJ32">IF(U$1="",0,IF(U8="",0,IF(AND(U$1=U8,V$1=V8),5,IF(U$1-V$1=U8-V8,4,IF(SIGN(U$1-V$1)=SIGN(U8-V8),3,0)))))</f>
        <v>3</v>
      </c>
      <c r="AK8" s="2">
        <f aca="true" t="shared" si="46" ref="AK8:AK32">IF(W$1="",0,IF(W8="",0,IF(AND(W$1=W8,X$1=X8),5,IF(W$1-X$1=W8-X8,4,IF(SIGN(W$1-X$1)=SIGN(W8-X8),3,0)))))</f>
        <v>3</v>
      </c>
      <c r="AL8" s="1">
        <f aca="true" t="shared" si="47" ref="AL8:AL32">IF(Y$1="",0,IF(Y8="",0,IF(AND(Y$1=Y8,Z$1=Z8),5,IF(Y$1-Z$1=Y8-Z8,4,IF(SIGN(Y$1-Z$1)=SIGN(Y8-Z8),3,0)))))</f>
        <v>0</v>
      </c>
      <c r="AM8" s="2">
        <f aca="true" t="shared" si="48" ref="AM8:AM32">IF(AA$1="",0,IF(AA8="",0,IF(AND(AA$1=AA8,AB$1=AB8),5,IF(AA$1-AB$1=AA8-AB8,4,IF(SIGN(AA$1-AB$1)=SIGN(AA8-AB8),3,0)))))</f>
        <v>0</v>
      </c>
      <c r="AN8">
        <f aca="true" t="shared" si="49" ref="AN8:AN32">SUM(AF8:AM8)</f>
        <v>14</v>
      </c>
    </row>
    <row r="9" spans="1:40" ht="15">
      <c r="A9" t="s">
        <v>61</v>
      </c>
      <c r="B9">
        <v>30804858</v>
      </c>
      <c r="C9" s="6">
        <v>0.043750000000000004</v>
      </c>
      <c r="D9" s="6">
        <v>0.001388888888888889</v>
      </c>
      <c r="E9" s="6">
        <v>0.042361111111111106</v>
      </c>
      <c r="F9" s="6">
        <v>0.12569444444444444</v>
      </c>
      <c r="G9" s="6">
        <v>0.08333333333333333</v>
      </c>
      <c r="H9" s="6">
        <v>0.12569444444444444</v>
      </c>
      <c r="M9" s="1">
        <f t="shared" si="25"/>
        <v>1</v>
      </c>
      <c r="N9" s="1">
        <f t="shared" si="26"/>
        <v>3</v>
      </c>
      <c r="O9" s="2">
        <f t="shared" si="27"/>
        <v>0</v>
      </c>
      <c r="P9" s="2">
        <f t="shared" si="28"/>
        <v>2</v>
      </c>
      <c r="Q9" s="1">
        <f t="shared" si="29"/>
        <v>1</v>
      </c>
      <c r="R9" s="1">
        <f t="shared" si="30"/>
        <v>1</v>
      </c>
      <c r="S9" s="2">
        <f t="shared" si="31"/>
        <v>3</v>
      </c>
      <c r="T9" s="2">
        <f t="shared" si="32"/>
        <v>1</v>
      </c>
      <c r="U9" s="1">
        <f t="shared" si="33"/>
        <v>2</v>
      </c>
      <c r="V9" s="1">
        <f t="shared" si="34"/>
        <v>0</v>
      </c>
      <c r="W9" s="2">
        <f t="shared" si="35"/>
        <v>3</v>
      </c>
      <c r="X9" s="2">
        <f t="shared" si="36"/>
        <v>1</v>
      </c>
      <c r="Y9" s="1">
        <f t="shared" si="37"/>
      </c>
      <c r="Z9" s="1">
        <f t="shared" si="38"/>
      </c>
      <c r="AA9" s="2">
        <f t="shared" si="39"/>
      </c>
      <c r="AB9" s="2">
        <f t="shared" si="40"/>
      </c>
      <c r="AF9" s="1">
        <f t="shared" si="41"/>
        <v>3</v>
      </c>
      <c r="AG9" s="2">
        <f t="shared" si="42"/>
        <v>0</v>
      </c>
      <c r="AH9" s="1">
        <f t="shared" si="43"/>
        <v>0</v>
      </c>
      <c r="AI9" s="2">
        <f t="shared" si="44"/>
        <v>3</v>
      </c>
      <c r="AJ9" s="1">
        <f t="shared" si="45"/>
        <v>3</v>
      </c>
      <c r="AK9" s="2">
        <f t="shared" si="46"/>
        <v>5</v>
      </c>
      <c r="AL9" s="1">
        <f t="shared" si="47"/>
        <v>0</v>
      </c>
      <c r="AM9" s="2">
        <f t="shared" si="48"/>
        <v>0</v>
      </c>
      <c r="AN9">
        <f t="shared" si="49"/>
        <v>14</v>
      </c>
    </row>
    <row r="10" spans="1:40" ht="15">
      <c r="A10" t="s">
        <v>72</v>
      </c>
      <c r="B10">
        <v>30954225</v>
      </c>
      <c r="C10" s="6">
        <v>0.001388888888888889</v>
      </c>
      <c r="D10" s="6">
        <v>0.042361111111111106</v>
      </c>
      <c r="E10" s="6">
        <v>0.08402777777777777</v>
      </c>
      <c r="F10" s="6">
        <v>0.08333333333333333</v>
      </c>
      <c r="G10" s="6">
        <v>0.08333333333333333</v>
      </c>
      <c r="H10" s="6">
        <v>0.042361111111111106</v>
      </c>
      <c r="M10" s="1">
        <f t="shared" si="25"/>
        <v>0</v>
      </c>
      <c r="N10" s="1">
        <f t="shared" si="26"/>
        <v>2</v>
      </c>
      <c r="O10" s="2">
        <f t="shared" si="27"/>
        <v>1</v>
      </c>
      <c r="P10" s="2">
        <f t="shared" si="28"/>
        <v>1</v>
      </c>
      <c r="Q10" s="1">
        <f t="shared" si="29"/>
        <v>2</v>
      </c>
      <c r="R10" s="1">
        <f t="shared" si="30"/>
        <v>1</v>
      </c>
      <c r="S10" s="2">
        <f t="shared" si="31"/>
        <v>2</v>
      </c>
      <c r="T10" s="2">
        <f t="shared" si="32"/>
        <v>0</v>
      </c>
      <c r="U10" s="1">
        <f t="shared" si="33"/>
        <v>2</v>
      </c>
      <c r="V10" s="1">
        <f t="shared" si="34"/>
        <v>0</v>
      </c>
      <c r="W10" s="2">
        <f t="shared" si="35"/>
        <v>1</v>
      </c>
      <c r="X10" s="2">
        <f t="shared" si="36"/>
        <v>1</v>
      </c>
      <c r="Y10" s="1">
        <f t="shared" si="37"/>
      </c>
      <c r="Z10" s="1">
        <f t="shared" si="38"/>
      </c>
      <c r="AA10" s="2">
        <f t="shared" si="39"/>
      </c>
      <c r="AB10" s="2">
        <f t="shared" si="40"/>
      </c>
      <c r="AF10" s="1">
        <f t="shared" si="41"/>
        <v>3</v>
      </c>
      <c r="AG10" s="2">
        <f t="shared" si="42"/>
        <v>5</v>
      </c>
      <c r="AH10" s="1">
        <f t="shared" si="43"/>
        <v>0</v>
      </c>
      <c r="AI10" s="2">
        <f t="shared" si="44"/>
        <v>3</v>
      </c>
      <c r="AJ10" s="1">
        <f t="shared" si="45"/>
        <v>3</v>
      </c>
      <c r="AK10" s="2">
        <f t="shared" si="46"/>
        <v>0</v>
      </c>
      <c r="AL10" s="1">
        <f t="shared" si="47"/>
        <v>0</v>
      </c>
      <c r="AM10" s="2">
        <f t="shared" si="48"/>
        <v>0</v>
      </c>
      <c r="AN10">
        <f t="shared" si="49"/>
        <v>14</v>
      </c>
    </row>
    <row r="11" spans="1:40" ht="15">
      <c r="A11" t="s">
        <v>79</v>
      </c>
      <c r="B11">
        <v>30922360</v>
      </c>
      <c r="C11" s="6">
        <v>0.04305555555555556</v>
      </c>
      <c r="D11" s="6">
        <v>0.001388888888888889</v>
      </c>
      <c r="E11" s="6">
        <v>0.0006944444444444445</v>
      </c>
      <c r="F11" s="6">
        <v>0.042361111111111106</v>
      </c>
      <c r="G11" s="6">
        <v>0.041666666666666664</v>
      </c>
      <c r="H11" s="6">
        <v>0.08402777777777777</v>
      </c>
      <c r="M11" s="1">
        <f t="shared" si="25"/>
        <v>1</v>
      </c>
      <c r="N11" s="1">
        <f t="shared" si="26"/>
        <v>2</v>
      </c>
      <c r="O11" s="2">
        <f t="shared" si="27"/>
        <v>0</v>
      </c>
      <c r="P11" s="2">
        <f t="shared" si="28"/>
        <v>2</v>
      </c>
      <c r="Q11" s="1">
        <f t="shared" si="29"/>
        <v>0</v>
      </c>
      <c r="R11" s="1">
        <f t="shared" si="30"/>
        <v>1</v>
      </c>
      <c r="S11" s="2">
        <f t="shared" si="31"/>
        <v>1</v>
      </c>
      <c r="T11" s="2">
        <f t="shared" si="32"/>
        <v>1</v>
      </c>
      <c r="U11" s="1">
        <f t="shared" si="33"/>
        <v>1</v>
      </c>
      <c r="V11" s="1">
        <f t="shared" si="34"/>
        <v>0</v>
      </c>
      <c r="W11" s="2">
        <f t="shared" si="35"/>
        <v>2</v>
      </c>
      <c r="X11" s="2">
        <f t="shared" si="36"/>
        <v>1</v>
      </c>
      <c r="Y11" s="1">
        <f t="shared" si="37"/>
      </c>
      <c r="Z11" s="1">
        <f t="shared" si="38"/>
      </c>
      <c r="AA11" s="2">
        <f t="shared" si="39"/>
      </c>
      <c r="AB11" s="2">
        <f t="shared" si="40"/>
      </c>
      <c r="AF11" s="1">
        <f t="shared" si="41"/>
        <v>3</v>
      </c>
      <c r="AG11" s="2">
        <f t="shared" si="42"/>
        <v>0</v>
      </c>
      <c r="AH11" s="1">
        <f t="shared" si="43"/>
        <v>3</v>
      </c>
      <c r="AI11" s="2">
        <f t="shared" si="44"/>
        <v>0</v>
      </c>
      <c r="AJ11" s="1">
        <f t="shared" si="45"/>
        <v>5</v>
      </c>
      <c r="AK11" s="2">
        <f t="shared" si="46"/>
        <v>3</v>
      </c>
      <c r="AL11" s="1">
        <f t="shared" si="47"/>
        <v>0</v>
      </c>
      <c r="AM11" s="2">
        <f t="shared" si="48"/>
        <v>0</v>
      </c>
      <c r="AN11">
        <f t="shared" si="49"/>
        <v>14</v>
      </c>
    </row>
    <row r="12" spans="1:40" ht="15">
      <c r="A12" t="s">
        <v>84</v>
      </c>
      <c r="B12">
        <v>31208453</v>
      </c>
      <c r="C12" s="6">
        <v>0.04305555555555556</v>
      </c>
      <c r="D12" s="6">
        <v>0.04305555555555556</v>
      </c>
      <c r="E12" s="6">
        <v>0.08402777777777777</v>
      </c>
      <c r="F12" s="6">
        <v>0.08402777777777777</v>
      </c>
      <c r="G12" s="6">
        <v>0.08402777777777777</v>
      </c>
      <c r="H12" s="6">
        <v>0.08402777777777777</v>
      </c>
      <c r="M12" s="1">
        <f t="shared" si="25"/>
        <v>1</v>
      </c>
      <c r="N12" s="1">
        <f t="shared" si="26"/>
        <v>2</v>
      </c>
      <c r="O12" s="2">
        <f t="shared" si="27"/>
        <v>1</v>
      </c>
      <c r="P12" s="2">
        <f t="shared" si="28"/>
        <v>2</v>
      </c>
      <c r="Q12" s="1">
        <f t="shared" si="29"/>
        <v>2</v>
      </c>
      <c r="R12" s="1">
        <f t="shared" si="30"/>
        <v>1</v>
      </c>
      <c r="S12" s="2">
        <f t="shared" si="31"/>
        <v>2</v>
      </c>
      <c r="T12" s="2">
        <f t="shared" si="32"/>
        <v>1</v>
      </c>
      <c r="U12" s="1">
        <f t="shared" si="33"/>
        <v>2</v>
      </c>
      <c r="V12" s="1">
        <f t="shared" si="34"/>
        <v>1</v>
      </c>
      <c r="W12" s="2">
        <f t="shared" si="35"/>
        <v>2</v>
      </c>
      <c r="X12" s="2">
        <f t="shared" si="36"/>
        <v>1</v>
      </c>
      <c r="Y12" s="1">
        <f t="shared" si="37"/>
      </c>
      <c r="Z12" s="1">
        <f t="shared" si="38"/>
      </c>
      <c r="AA12" s="2">
        <f t="shared" si="39"/>
      </c>
      <c r="AB12" s="2">
        <f t="shared" si="40"/>
      </c>
      <c r="AF12" s="1">
        <f t="shared" si="41"/>
        <v>3</v>
      </c>
      <c r="AG12" s="2">
        <f t="shared" si="42"/>
        <v>0</v>
      </c>
      <c r="AH12" s="1">
        <f t="shared" si="43"/>
        <v>0</v>
      </c>
      <c r="AI12" s="2">
        <f t="shared" si="44"/>
        <v>3</v>
      </c>
      <c r="AJ12" s="1">
        <f t="shared" si="45"/>
        <v>4</v>
      </c>
      <c r="AK12" s="2">
        <f t="shared" si="46"/>
        <v>3</v>
      </c>
      <c r="AL12" s="1">
        <f t="shared" si="47"/>
        <v>0</v>
      </c>
      <c r="AM12" s="2">
        <f t="shared" si="48"/>
        <v>0</v>
      </c>
      <c r="AN12">
        <f t="shared" si="49"/>
        <v>13</v>
      </c>
    </row>
    <row r="13" spans="1:40" ht="15">
      <c r="A13" t="s">
        <v>66</v>
      </c>
      <c r="B13">
        <v>30771288</v>
      </c>
      <c r="C13" s="6">
        <v>0.043750000000000004</v>
      </c>
      <c r="D13" s="6">
        <v>0.04305555555555556</v>
      </c>
      <c r="E13" s="6">
        <v>0.042361111111111106</v>
      </c>
      <c r="F13" s="6">
        <v>0.12569444444444444</v>
      </c>
      <c r="G13" s="6">
        <v>0.08402777777777777</v>
      </c>
      <c r="H13" s="6">
        <v>0.08402777777777777</v>
      </c>
      <c r="M13" s="1">
        <f t="shared" si="25"/>
        <v>1</v>
      </c>
      <c r="N13" s="1">
        <f t="shared" si="26"/>
        <v>3</v>
      </c>
      <c r="O13" s="2">
        <f t="shared" si="27"/>
        <v>1</v>
      </c>
      <c r="P13" s="2">
        <f t="shared" si="28"/>
        <v>2</v>
      </c>
      <c r="Q13" s="1">
        <f t="shared" si="29"/>
        <v>1</v>
      </c>
      <c r="R13" s="1">
        <f t="shared" si="30"/>
        <v>1</v>
      </c>
      <c r="S13" s="2">
        <f t="shared" si="31"/>
        <v>3</v>
      </c>
      <c r="T13" s="2">
        <f t="shared" si="32"/>
        <v>1</v>
      </c>
      <c r="U13" s="1">
        <f t="shared" si="33"/>
        <v>2</v>
      </c>
      <c r="V13" s="1">
        <f t="shared" si="34"/>
        <v>1</v>
      </c>
      <c r="W13" s="2">
        <f t="shared" si="35"/>
        <v>2</v>
      </c>
      <c r="X13" s="2">
        <f t="shared" si="36"/>
        <v>1</v>
      </c>
      <c r="Y13" s="1">
        <f t="shared" si="37"/>
      </c>
      <c r="Z13" s="1">
        <f t="shared" si="38"/>
      </c>
      <c r="AA13" s="2">
        <f t="shared" si="39"/>
      </c>
      <c r="AB13" s="2">
        <f t="shared" si="40"/>
      </c>
      <c r="AF13" s="1">
        <f t="shared" si="41"/>
        <v>3</v>
      </c>
      <c r="AG13" s="2">
        <f t="shared" si="42"/>
        <v>0</v>
      </c>
      <c r="AH13" s="1">
        <f t="shared" si="43"/>
        <v>0</v>
      </c>
      <c r="AI13" s="2">
        <f t="shared" si="44"/>
        <v>3</v>
      </c>
      <c r="AJ13" s="1">
        <f t="shared" si="45"/>
        <v>4</v>
      </c>
      <c r="AK13" s="2">
        <f t="shared" si="46"/>
        <v>3</v>
      </c>
      <c r="AL13" s="1">
        <f t="shared" si="47"/>
        <v>0</v>
      </c>
      <c r="AM13" s="2">
        <f t="shared" si="48"/>
        <v>0</v>
      </c>
      <c r="AN13">
        <f t="shared" si="49"/>
        <v>13</v>
      </c>
    </row>
    <row r="14" spans="1:40" ht="15">
      <c r="A14" t="s">
        <v>21</v>
      </c>
      <c r="B14">
        <v>30714239</v>
      </c>
      <c r="C14" s="6">
        <v>0.04305555555555556</v>
      </c>
      <c r="D14" s="6">
        <v>0.04305555555555556</v>
      </c>
      <c r="E14" s="6">
        <v>0.08402777777777777</v>
      </c>
      <c r="F14" s="6">
        <v>0.08402777777777777</v>
      </c>
      <c r="G14" s="6">
        <v>0.08333333333333333</v>
      </c>
      <c r="H14" s="6">
        <v>0.08402777777777777</v>
      </c>
      <c r="M14" s="1">
        <f t="shared" si="25"/>
        <v>1</v>
      </c>
      <c r="N14" s="1">
        <f t="shared" si="26"/>
        <v>2</v>
      </c>
      <c r="O14" s="2">
        <f t="shared" si="27"/>
        <v>1</v>
      </c>
      <c r="P14" s="2">
        <f t="shared" si="28"/>
        <v>2</v>
      </c>
      <c r="Q14" s="1">
        <f t="shared" si="29"/>
        <v>2</v>
      </c>
      <c r="R14" s="1">
        <f t="shared" si="30"/>
        <v>1</v>
      </c>
      <c r="S14" s="2">
        <f t="shared" si="31"/>
        <v>2</v>
      </c>
      <c r="T14" s="2">
        <f t="shared" si="32"/>
        <v>1</v>
      </c>
      <c r="U14" s="1">
        <f t="shared" si="33"/>
        <v>2</v>
      </c>
      <c r="V14" s="1">
        <f t="shared" si="34"/>
        <v>0</v>
      </c>
      <c r="W14" s="2">
        <f t="shared" si="35"/>
        <v>2</v>
      </c>
      <c r="X14" s="2">
        <f t="shared" si="36"/>
        <v>1</v>
      </c>
      <c r="Y14" s="1">
        <f t="shared" si="37"/>
      </c>
      <c r="Z14" s="1">
        <f t="shared" si="38"/>
      </c>
      <c r="AA14" s="2">
        <f t="shared" si="39"/>
      </c>
      <c r="AB14" s="2">
        <f t="shared" si="40"/>
      </c>
      <c r="AF14" s="1">
        <f t="shared" si="41"/>
        <v>3</v>
      </c>
      <c r="AG14" s="2">
        <f t="shared" si="42"/>
        <v>0</v>
      </c>
      <c r="AH14" s="1">
        <f t="shared" si="43"/>
        <v>0</v>
      </c>
      <c r="AI14" s="2">
        <f t="shared" si="44"/>
        <v>3</v>
      </c>
      <c r="AJ14" s="1">
        <f t="shared" si="45"/>
        <v>3</v>
      </c>
      <c r="AK14" s="2">
        <f t="shared" si="46"/>
        <v>3</v>
      </c>
      <c r="AL14" s="1">
        <f t="shared" si="47"/>
        <v>0</v>
      </c>
      <c r="AM14" s="2">
        <f t="shared" si="48"/>
        <v>0</v>
      </c>
      <c r="AN14">
        <f t="shared" si="49"/>
        <v>12</v>
      </c>
    </row>
    <row r="15" spans="1:40" ht="15">
      <c r="A15" t="s">
        <v>62</v>
      </c>
      <c r="B15">
        <v>31017874</v>
      </c>
      <c r="C15" s="6">
        <v>0.0006944444444444445</v>
      </c>
      <c r="D15" s="6">
        <v>0.04305555555555556</v>
      </c>
      <c r="E15" s="6">
        <v>0.042361111111111106</v>
      </c>
      <c r="F15" s="6">
        <v>0.08333333333333333</v>
      </c>
      <c r="G15" s="6">
        <v>0.08333333333333333</v>
      </c>
      <c r="H15" s="6">
        <v>0.08402777777777777</v>
      </c>
      <c r="M15" s="1">
        <f t="shared" si="25"/>
        <v>0</v>
      </c>
      <c r="N15" s="1">
        <f t="shared" si="26"/>
        <v>1</v>
      </c>
      <c r="O15" s="2">
        <f t="shared" si="27"/>
        <v>1</v>
      </c>
      <c r="P15" s="2">
        <f t="shared" si="28"/>
        <v>2</v>
      </c>
      <c r="Q15" s="1">
        <f t="shared" si="29"/>
        <v>1</v>
      </c>
      <c r="R15" s="1">
        <f t="shared" si="30"/>
        <v>1</v>
      </c>
      <c r="S15" s="2">
        <f t="shared" si="31"/>
        <v>2</v>
      </c>
      <c r="T15" s="2">
        <f t="shared" si="32"/>
        <v>0</v>
      </c>
      <c r="U15" s="1">
        <f t="shared" si="33"/>
        <v>2</v>
      </c>
      <c r="V15" s="1">
        <f t="shared" si="34"/>
        <v>0</v>
      </c>
      <c r="W15" s="2">
        <f t="shared" si="35"/>
        <v>2</v>
      </c>
      <c r="X15" s="2">
        <f t="shared" si="36"/>
        <v>1</v>
      </c>
      <c r="Y15" s="1">
        <f t="shared" si="37"/>
      </c>
      <c r="Z15" s="1">
        <f t="shared" si="38"/>
      </c>
      <c r="AA15" s="2">
        <f t="shared" si="39"/>
      </c>
      <c r="AB15" s="2">
        <f t="shared" si="40"/>
      </c>
      <c r="AF15" s="1">
        <f t="shared" si="41"/>
        <v>3</v>
      </c>
      <c r="AG15" s="2">
        <f t="shared" si="42"/>
        <v>0</v>
      </c>
      <c r="AH15" s="1">
        <f t="shared" si="43"/>
        <v>0</v>
      </c>
      <c r="AI15" s="2">
        <f t="shared" si="44"/>
        <v>3</v>
      </c>
      <c r="AJ15" s="1">
        <f t="shared" si="45"/>
        <v>3</v>
      </c>
      <c r="AK15" s="2">
        <f t="shared" si="46"/>
        <v>3</v>
      </c>
      <c r="AL15" s="1">
        <f t="shared" si="47"/>
        <v>0</v>
      </c>
      <c r="AM15" s="2">
        <f t="shared" si="48"/>
        <v>0</v>
      </c>
      <c r="AN15">
        <f t="shared" si="49"/>
        <v>12</v>
      </c>
    </row>
    <row r="16" spans="1:40" ht="15">
      <c r="A16" t="s">
        <v>71</v>
      </c>
      <c r="B16">
        <v>30931962</v>
      </c>
      <c r="C16" s="6">
        <v>0.0006944444444444445</v>
      </c>
      <c r="D16" s="6">
        <v>0.001388888888888889</v>
      </c>
      <c r="E16" s="6">
        <v>0.0006944444444444445</v>
      </c>
      <c r="F16" s="6">
        <v>0.08333333333333333</v>
      </c>
      <c r="G16" s="6">
        <v>0</v>
      </c>
      <c r="H16" s="6">
        <v>0.041666666666666664</v>
      </c>
      <c r="M16" s="1">
        <f t="shared" si="25"/>
        <v>0</v>
      </c>
      <c r="N16" s="1">
        <f t="shared" si="26"/>
        <v>1</v>
      </c>
      <c r="O16" s="2">
        <f t="shared" si="27"/>
        <v>0</v>
      </c>
      <c r="P16" s="2">
        <f t="shared" si="28"/>
        <v>2</v>
      </c>
      <c r="Q16" s="1">
        <f t="shared" si="29"/>
        <v>0</v>
      </c>
      <c r="R16" s="1">
        <f t="shared" si="30"/>
        <v>1</v>
      </c>
      <c r="S16" s="2">
        <f t="shared" si="31"/>
        <v>2</v>
      </c>
      <c r="T16" s="2">
        <f t="shared" si="32"/>
        <v>0</v>
      </c>
      <c r="U16" s="1">
        <f t="shared" si="33"/>
        <v>0</v>
      </c>
      <c r="V16" s="1">
        <f t="shared" si="34"/>
        <v>0</v>
      </c>
      <c r="W16" s="2">
        <f t="shared" si="35"/>
        <v>1</v>
      </c>
      <c r="X16" s="2">
        <f t="shared" si="36"/>
        <v>0</v>
      </c>
      <c r="Y16" s="1">
        <f t="shared" si="37"/>
      </c>
      <c r="Z16" s="1">
        <f t="shared" si="38"/>
      </c>
      <c r="AA16" s="2">
        <f t="shared" si="39"/>
      </c>
      <c r="AB16" s="2">
        <f t="shared" si="40"/>
      </c>
      <c r="AF16" s="1">
        <f t="shared" si="41"/>
        <v>3</v>
      </c>
      <c r="AG16" s="2">
        <f t="shared" si="42"/>
        <v>0</v>
      </c>
      <c r="AH16" s="1">
        <f t="shared" si="43"/>
        <v>3</v>
      </c>
      <c r="AI16" s="2">
        <f t="shared" si="44"/>
        <v>3</v>
      </c>
      <c r="AJ16" s="1">
        <f t="shared" si="45"/>
        <v>0</v>
      </c>
      <c r="AK16" s="2">
        <f t="shared" si="46"/>
        <v>3</v>
      </c>
      <c r="AL16" s="1">
        <f t="shared" si="47"/>
        <v>0</v>
      </c>
      <c r="AM16" s="2">
        <f t="shared" si="48"/>
        <v>0</v>
      </c>
      <c r="AN16">
        <f t="shared" si="49"/>
        <v>12</v>
      </c>
    </row>
    <row r="17" spans="1:40" ht="15">
      <c r="A17" t="s">
        <v>65</v>
      </c>
      <c r="B17">
        <v>30988761</v>
      </c>
      <c r="C17" s="6">
        <v>0.0006944444444444445</v>
      </c>
      <c r="D17" s="6">
        <v>0.001388888888888889</v>
      </c>
      <c r="E17" s="6">
        <v>0.042361111111111106</v>
      </c>
      <c r="F17" s="6">
        <v>0.08333333333333333</v>
      </c>
      <c r="G17" s="6">
        <v>0.08333333333333333</v>
      </c>
      <c r="H17" s="6">
        <v>0.08402777777777777</v>
      </c>
      <c r="M17" s="1">
        <f t="shared" si="25"/>
        <v>0</v>
      </c>
      <c r="N17" s="1">
        <f t="shared" si="26"/>
        <v>1</v>
      </c>
      <c r="O17" s="2">
        <f t="shared" si="27"/>
        <v>0</v>
      </c>
      <c r="P17" s="2">
        <f t="shared" si="28"/>
        <v>2</v>
      </c>
      <c r="Q17" s="1">
        <f t="shared" si="29"/>
        <v>1</v>
      </c>
      <c r="R17" s="1">
        <f t="shared" si="30"/>
        <v>1</v>
      </c>
      <c r="S17" s="2">
        <f t="shared" si="31"/>
        <v>2</v>
      </c>
      <c r="T17" s="2">
        <f t="shared" si="32"/>
        <v>0</v>
      </c>
      <c r="U17" s="1">
        <f t="shared" si="33"/>
        <v>2</v>
      </c>
      <c r="V17" s="1">
        <f t="shared" si="34"/>
        <v>0</v>
      </c>
      <c r="W17" s="2">
        <f t="shared" si="35"/>
        <v>2</v>
      </c>
      <c r="X17" s="2">
        <f t="shared" si="36"/>
        <v>1</v>
      </c>
      <c r="Y17" s="1">
        <f t="shared" si="37"/>
      </c>
      <c r="Z17" s="1">
        <f t="shared" si="38"/>
      </c>
      <c r="AA17" s="2">
        <f t="shared" si="39"/>
      </c>
      <c r="AB17" s="2">
        <f t="shared" si="40"/>
      </c>
      <c r="AF17" s="1">
        <f t="shared" si="41"/>
        <v>3</v>
      </c>
      <c r="AG17" s="2">
        <f t="shared" si="42"/>
        <v>0</v>
      </c>
      <c r="AH17" s="1">
        <f t="shared" si="43"/>
        <v>0</v>
      </c>
      <c r="AI17" s="2">
        <f t="shared" si="44"/>
        <v>3</v>
      </c>
      <c r="AJ17" s="1">
        <f t="shared" si="45"/>
        <v>3</v>
      </c>
      <c r="AK17" s="2">
        <f t="shared" si="46"/>
        <v>3</v>
      </c>
      <c r="AL17" s="1">
        <f t="shared" si="47"/>
        <v>0</v>
      </c>
      <c r="AM17" s="2">
        <f t="shared" si="48"/>
        <v>0</v>
      </c>
      <c r="AN17">
        <f t="shared" si="49"/>
        <v>12</v>
      </c>
    </row>
    <row r="18" spans="1:40" ht="15">
      <c r="A18" t="s">
        <v>64</v>
      </c>
      <c r="B18">
        <v>30795362</v>
      </c>
      <c r="C18" s="6">
        <v>0.001388888888888889</v>
      </c>
      <c r="D18" s="6">
        <v>0.04305555555555556</v>
      </c>
      <c r="E18" s="6">
        <v>0.08402777777777777</v>
      </c>
      <c r="F18" s="6">
        <v>0.08402777777777777</v>
      </c>
      <c r="G18" s="6">
        <v>0.12569444444444444</v>
      </c>
      <c r="H18" s="6">
        <v>0.08402777777777777</v>
      </c>
      <c r="M18" s="1">
        <f t="shared" si="25"/>
        <v>0</v>
      </c>
      <c r="N18" s="1">
        <f t="shared" si="26"/>
        <v>2</v>
      </c>
      <c r="O18" s="2">
        <f t="shared" si="27"/>
        <v>1</v>
      </c>
      <c r="P18" s="2">
        <f t="shared" si="28"/>
        <v>2</v>
      </c>
      <c r="Q18" s="1">
        <f t="shared" si="29"/>
        <v>2</v>
      </c>
      <c r="R18" s="1">
        <f t="shared" si="30"/>
        <v>1</v>
      </c>
      <c r="S18" s="2">
        <f t="shared" si="31"/>
        <v>2</v>
      </c>
      <c r="T18" s="2">
        <f t="shared" si="32"/>
        <v>1</v>
      </c>
      <c r="U18" s="1">
        <f t="shared" si="33"/>
        <v>3</v>
      </c>
      <c r="V18" s="1">
        <f t="shared" si="34"/>
        <v>1</v>
      </c>
      <c r="W18" s="2">
        <f t="shared" si="35"/>
        <v>2</v>
      </c>
      <c r="X18" s="2">
        <f t="shared" si="36"/>
        <v>1</v>
      </c>
      <c r="Y18" s="1">
        <f t="shared" si="37"/>
      </c>
      <c r="Z18" s="1">
        <f t="shared" si="38"/>
      </c>
      <c r="AA18" s="2">
        <f t="shared" si="39"/>
      </c>
      <c r="AB18" s="2">
        <f t="shared" si="40"/>
      </c>
      <c r="AF18" s="1">
        <f t="shared" si="41"/>
        <v>3</v>
      </c>
      <c r="AG18" s="2">
        <f t="shared" si="42"/>
        <v>0</v>
      </c>
      <c r="AH18" s="1">
        <f t="shared" si="43"/>
        <v>0</v>
      </c>
      <c r="AI18" s="2">
        <f t="shared" si="44"/>
        <v>3</v>
      </c>
      <c r="AJ18" s="1">
        <f t="shared" si="45"/>
        <v>3</v>
      </c>
      <c r="AK18" s="2">
        <f t="shared" si="46"/>
        <v>3</v>
      </c>
      <c r="AL18" s="1">
        <f t="shared" si="47"/>
        <v>0</v>
      </c>
      <c r="AM18" s="2">
        <f t="shared" si="48"/>
        <v>0</v>
      </c>
      <c r="AN18">
        <f t="shared" si="49"/>
        <v>12</v>
      </c>
    </row>
    <row r="19" spans="1:40" ht="15">
      <c r="A19" t="s">
        <v>78</v>
      </c>
      <c r="B19">
        <v>30918263</v>
      </c>
      <c r="C19" s="6">
        <v>0.04305555555555556</v>
      </c>
      <c r="D19" s="6">
        <v>0.001388888888888889</v>
      </c>
      <c r="E19" s="6">
        <v>0.042361111111111106</v>
      </c>
      <c r="F19" s="6">
        <v>0.041666666666666664</v>
      </c>
      <c r="G19" s="6">
        <v>0.08333333333333333</v>
      </c>
      <c r="H19" s="6">
        <v>0.08402777777777777</v>
      </c>
      <c r="M19" s="1">
        <f t="shared" si="25"/>
        <v>1</v>
      </c>
      <c r="N19" s="1">
        <f t="shared" si="26"/>
        <v>2</v>
      </c>
      <c r="O19" s="2">
        <f t="shared" si="27"/>
        <v>0</v>
      </c>
      <c r="P19" s="2">
        <f t="shared" si="28"/>
        <v>2</v>
      </c>
      <c r="Q19" s="1">
        <f t="shared" si="29"/>
        <v>1</v>
      </c>
      <c r="R19" s="1">
        <f t="shared" si="30"/>
        <v>1</v>
      </c>
      <c r="S19" s="2">
        <f t="shared" si="31"/>
        <v>1</v>
      </c>
      <c r="T19" s="2">
        <f t="shared" si="32"/>
        <v>0</v>
      </c>
      <c r="U19" s="1">
        <f t="shared" si="33"/>
        <v>2</v>
      </c>
      <c r="V19" s="1">
        <f t="shared" si="34"/>
        <v>0</v>
      </c>
      <c r="W19" s="2">
        <f t="shared" si="35"/>
        <v>2</v>
      </c>
      <c r="X19" s="2">
        <f t="shared" si="36"/>
        <v>1</v>
      </c>
      <c r="Y19" s="1">
        <f t="shared" si="37"/>
      </c>
      <c r="Z19" s="1">
        <f t="shared" si="38"/>
      </c>
      <c r="AA19" s="2">
        <f t="shared" si="39"/>
      </c>
      <c r="AB19" s="2">
        <f t="shared" si="40"/>
      </c>
      <c r="AF19" s="1">
        <f t="shared" si="41"/>
        <v>3</v>
      </c>
      <c r="AG19" s="2">
        <f t="shared" si="42"/>
        <v>0</v>
      </c>
      <c r="AH19" s="1">
        <f t="shared" si="43"/>
        <v>0</v>
      </c>
      <c r="AI19" s="2">
        <f t="shared" si="44"/>
        <v>3</v>
      </c>
      <c r="AJ19" s="1">
        <f t="shared" si="45"/>
        <v>3</v>
      </c>
      <c r="AK19" s="2">
        <f t="shared" si="46"/>
        <v>3</v>
      </c>
      <c r="AL19" s="1">
        <f t="shared" si="47"/>
        <v>0</v>
      </c>
      <c r="AM19" s="2">
        <f t="shared" si="48"/>
        <v>0</v>
      </c>
      <c r="AN19">
        <f t="shared" si="49"/>
        <v>12</v>
      </c>
    </row>
    <row r="20" spans="1:40" ht="15">
      <c r="A20" t="s">
        <v>74</v>
      </c>
      <c r="B20">
        <v>30917497</v>
      </c>
      <c r="C20" s="6">
        <v>0.042361111111111106</v>
      </c>
      <c r="D20" s="6">
        <v>0.04305555555555556</v>
      </c>
      <c r="E20" s="6">
        <v>0.04305555555555556</v>
      </c>
      <c r="F20" s="6">
        <v>0.08402777777777777</v>
      </c>
      <c r="G20" s="6">
        <v>0.125</v>
      </c>
      <c r="H20" s="6">
        <v>0.08402777777777777</v>
      </c>
      <c r="M20" s="1">
        <f t="shared" si="25"/>
        <v>1</v>
      </c>
      <c r="N20" s="1">
        <f t="shared" si="26"/>
        <v>1</v>
      </c>
      <c r="O20" s="2">
        <f t="shared" si="27"/>
        <v>1</v>
      </c>
      <c r="P20" s="2">
        <f t="shared" si="28"/>
        <v>2</v>
      </c>
      <c r="Q20" s="1">
        <f t="shared" si="29"/>
        <v>1</v>
      </c>
      <c r="R20" s="1">
        <f t="shared" si="30"/>
        <v>2</v>
      </c>
      <c r="S20" s="2">
        <f t="shared" si="31"/>
        <v>2</v>
      </c>
      <c r="T20" s="2">
        <f t="shared" si="32"/>
        <v>1</v>
      </c>
      <c r="U20" s="1">
        <f t="shared" si="33"/>
        <v>3</v>
      </c>
      <c r="V20" s="1">
        <f t="shared" si="34"/>
        <v>0</v>
      </c>
      <c r="W20" s="2">
        <f t="shared" si="35"/>
        <v>2</v>
      </c>
      <c r="X20" s="2">
        <f t="shared" si="36"/>
        <v>1</v>
      </c>
      <c r="Y20" s="1">
        <f t="shared" si="37"/>
      </c>
      <c r="Z20" s="1">
        <f t="shared" si="38"/>
      </c>
      <c r="AA20" s="2">
        <f t="shared" si="39"/>
      </c>
      <c r="AB20" s="2">
        <f t="shared" si="40"/>
      </c>
      <c r="AF20" s="1">
        <f t="shared" si="41"/>
        <v>0</v>
      </c>
      <c r="AG20" s="2">
        <f t="shared" si="42"/>
        <v>0</v>
      </c>
      <c r="AH20" s="1">
        <f t="shared" si="43"/>
        <v>3</v>
      </c>
      <c r="AI20" s="2">
        <f t="shared" si="44"/>
        <v>3</v>
      </c>
      <c r="AJ20" s="1">
        <f t="shared" si="45"/>
        <v>3</v>
      </c>
      <c r="AK20" s="2">
        <f t="shared" si="46"/>
        <v>3</v>
      </c>
      <c r="AL20" s="1">
        <f t="shared" si="47"/>
        <v>0</v>
      </c>
      <c r="AM20" s="2">
        <f t="shared" si="48"/>
        <v>0</v>
      </c>
      <c r="AN20">
        <f t="shared" si="49"/>
        <v>12</v>
      </c>
    </row>
    <row r="21" spans="1:40" ht="15">
      <c r="A21" t="s">
        <v>75</v>
      </c>
      <c r="B21">
        <v>31210837</v>
      </c>
      <c r="C21" s="6">
        <v>0.042361111111111106</v>
      </c>
      <c r="D21" s="6">
        <v>0.043750000000000004</v>
      </c>
      <c r="E21" s="6">
        <v>0.0006944444444444445</v>
      </c>
      <c r="F21" s="6">
        <v>0.08402777777777777</v>
      </c>
      <c r="G21" s="6">
        <v>0.08333333333333333</v>
      </c>
      <c r="H21" s="6">
        <v>0.125</v>
      </c>
      <c r="M21" s="1">
        <f t="shared" si="25"/>
        <v>1</v>
      </c>
      <c r="N21" s="1">
        <f t="shared" si="26"/>
        <v>1</v>
      </c>
      <c r="O21" s="2">
        <f t="shared" si="27"/>
        <v>1</v>
      </c>
      <c r="P21" s="2">
        <f t="shared" si="28"/>
        <v>3</v>
      </c>
      <c r="Q21" s="1">
        <f t="shared" si="29"/>
        <v>0</v>
      </c>
      <c r="R21" s="1">
        <f t="shared" si="30"/>
        <v>1</v>
      </c>
      <c r="S21" s="2">
        <f t="shared" si="31"/>
        <v>2</v>
      </c>
      <c r="T21" s="2">
        <f t="shared" si="32"/>
        <v>1</v>
      </c>
      <c r="U21" s="1">
        <f t="shared" si="33"/>
        <v>2</v>
      </c>
      <c r="V21" s="1">
        <f t="shared" si="34"/>
        <v>0</v>
      </c>
      <c r="W21" s="2">
        <f t="shared" si="35"/>
        <v>3</v>
      </c>
      <c r="X21" s="2">
        <f t="shared" si="36"/>
        <v>0</v>
      </c>
      <c r="Y21" s="1">
        <f t="shared" si="37"/>
      </c>
      <c r="Z21" s="1">
        <f t="shared" si="38"/>
      </c>
      <c r="AA21" s="2">
        <f t="shared" si="39"/>
      </c>
      <c r="AB21" s="2">
        <f t="shared" si="40"/>
      </c>
      <c r="AF21" s="1">
        <f t="shared" si="41"/>
        <v>0</v>
      </c>
      <c r="AG21" s="2">
        <f t="shared" si="42"/>
        <v>0</v>
      </c>
      <c r="AH21" s="1">
        <f t="shared" si="43"/>
        <v>3</v>
      </c>
      <c r="AI21" s="2">
        <f t="shared" si="44"/>
        <v>3</v>
      </c>
      <c r="AJ21" s="1">
        <f t="shared" si="45"/>
        <v>3</v>
      </c>
      <c r="AK21" s="2">
        <f t="shared" si="46"/>
        <v>3</v>
      </c>
      <c r="AL21" s="1">
        <f t="shared" si="47"/>
        <v>0</v>
      </c>
      <c r="AM21" s="2">
        <f t="shared" si="48"/>
        <v>0</v>
      </c>
      <c r="AN21">
        <f t="shared" si="49"/>
        <v>12</v>
      </c>
    </row>
    <row r="22" spans="1:40" ht="15">
      <c r="A22" t="s">
        <v>70</v>
      </c>
      <c r="B22">
        <v>30920050</v>
      </c>
      <c r="C22" s="6">
        <v>0.0006944444444444445</v>
      </c>
      <c r="D22" s="6">
        <v>0.04305555555555556</v>
      </c>
      <c r="E22" s="6">
        <v>0.08402777777777777</v>
      </c>
      <c r="F22" s="6">
        <v>0.08402777777777777</v>
      </c>
      <c r="G22" s="6">
        <v>0.08333333333333333</v>
      </c>
      <c r="H22" s="6">
        <v>0.08402777777777777</v>
      </c>
      <c r="M22" s="1">
        <f t="shared" si="25"/>
        <v>0</v>
      </c>
      <c r="N22" s="1">
        <f t="shared" si="26"/>
        <v>1</v>
      </c>
      <c r="O22" s="2">
        <f t="shared" si="27"/>
        <v>1</v>
      </c>
      <c r="P22" s="2">
        <f t="shared" si="28"/>
        <v>2</v>
      </c>
      <c r="Q22" s="1">
        <f t="shared" si="29"/>
        <v>2</v>
      </c>
      <c r="R22" s="1">
        <f t="shared" si="30"/>
        <v>1</v>
      </c>
      <c r="S22" s="2">
        <f t="shared" si="31"/>
        <v>2</v>
      </c>
      <c r="T22" s="2">
        <f t="shared" si="32"/>
        <v>1</v>
      </c>
      <c r="U22" s="1">
        <f t="shared" si="33"/>
        <v>2</v>
      </c>
      <c r="V22" s="1">
        <f t="shared" si="34"/>
        <v>0</v>
      </c>
      <c r="W22" s="2">
        <f t="shared" si="35"/>
        <v>2</v>
      </c>
      <c r="X22" s="2">
        <f t="shared" si="36"/>
        <v>1</v>
      </c>
      <c r="Y22" s="1">
        <f t="shared" si="37"/>
      </c>
      <c r="Z22" s="1">
        <f t="shared" si="38"/>
      </c>
      <c r="AA22" s="2">
        <f t="shared" si="39"/>
      </c>
      <c r="AB22" s="2">
        <f t="shared" si="40"/>
      </c>
      <c r="AF22" s="1">
        <f t="shared" si="41"/>
        <v>3</v>
      </c>
      <c r="AG22" s="2">
        <f t="shared" si="42"/>
        <v>0</v>
      </c>
      <c r="AH22" s="1">
        <f t="shared" si="43"/>
        <v>0</v>
      </c>
      <c r="AI22" s="2">
        <f t="shared" si="44"/>
        <v>3</v>
      </c>
      <c r="AJ22" s="1">
        <f t="shared" si="45"/>
        <v>3</v>
      </c>
      <c r="AK22" s="2">
        <f t="shared" si="46"/>
        <v>3</v>
      </c>
      <c r="AL22" s="1">
        <f t="shared" si="47"/>
        <v>0</v>
      </c>
      <c r="AM22" s="2">
        <f t="shared" si="48"/>
        <v>0</v>
      </c>
      <c r="AN22">
        <f t="shared" si="49"/>
        <v>12</v>
      </c>
    </row>
    <row r="23" spans="1:40" ht="15">
      <c r="A23" t="s">
        <v>24</v>
      </c>
      <c r="B23">
        <v>30713177</v>
      </c>
      <c r="C23" s="6">
        <v>0.001388888888888889</v>
      </c>
      <c r="D23" s="6">
        <v>0.04305555555555556</v>
      </c>
      <c r="E23" s="6">
        <v>0.042361111111111106</v>
      </c>
      <c r="F23" s="6">
        <v>0.08333333333333333</v>
      </c>
      <c r="G23" s="6">
        <v>0.041666666666666664</v>
      </c>
      <c r="H23" s="6">
        <v>0.042361111111111106</v>
      </c>
      <c r="M23" s="1">
        <f t="shared" si="25"/>
        <v>0</v>
      </c>
      <c r="N23" s="1">
        <f t="shared" si="26"/>
        <v>2</v>
      </c>
      <c r="O23" s="2">
        <f t="shared" si="27"/>
        <v>1</v>
      </c>
      <c r="P23" s="2">
        <f t="shared" si="28"/>
        <v>2</v>
      </c>
      <c r="Q23" s="1">
        <f t="shared" si="29"/>
        <v>1</v>
      </c>
      <c r="R23" s="1">
        <f t="shared" si="30"/>
        <v>1</v>
      </c>
      <c r="S23" s="2">
        <f t="shared" si="31"/>
        <v>2</v>
      </c>
      <c r="T23" s="2">
        <f t="shared" si="32"/>
        <v>0</v>
      </c>
      <c r="U23" s="1">
        <f t="shared" si="33"/>
        <v>1</v>
      </c>
      <c r="V23" s="1">
        <f t="shared" si="34"/>
        <v>0</v>
      </c>
      <c r="W23" s="2">
        <f t="shared" si="35"/>
        <v>1</v>
      </c>
      <c r="X23" s="2">
        <f t="shared" si="36"/>
        <v>1</v>
      </c>
      <c r="Y23" s="1">
        <f t="shared" si="37"/>
      </c>
      <c r="Z23" s="1">
        <f t="shared" si="38"/>
      </c>
      <c r="AA23" s="2">
        <f t="shared" si="39"/>
      </c>
      <c r="AB23" s="2">
        <f t="shared" si="40"/>
      </c>
      <c r="AF23" s="1">
        <f t="shared" si="41"/>
        <v>3</v>
      </c>
      <c r="AG23" s="2">
        <f t="shared" si="42"/>
        <v>0</v>
      </c>
      <c r="AH23" s="1">
        <f t="shared" si="43"/>
        <v>0</v>
      </c>
      <c r="AI23" s="2">
        <f t="shared" si="44"/>
        <v>3</v>
      </c>
      <c r="AJ23" s="1">
        <f t="shared" si="45"/>
        <v>5</v>
      </c>
      <c r="AK23" s="2">
        <f t="shared" si="46"/>
        <v>0</v>
      </c>
      <c r="AL23" s="1">
        <f t="shared" si="47"/>
        <v>0</v>
      </c>
      <c r="AM23" s="2">
        <f t="shared" si="48"/>
        <v>0</v>
      </c>
      <c r="AN23">
        <f t="shared" si="49"/>
        <v>11</v>
      </c>
    </row>
    <row r="24" spans="1:40" ht="15">
      <c r="A24" t="s">
        <v>25</v>
      </c>
      <c r="B24">
        <v>30660647</v>
      </c>
      <c r="C24" s="6">
        <v>0.001388888888888889</v>
      </c>
      <c r="D24" s="6">
        <v>0.04305555555555556</v>
      </c>
      <c r="E24" s="6">
        <v>0.08402777777777777</v>
      </c>
      <c r="F24" s="6">
        <v>0.08333333333333333</v>
      </c>
      <c r="G24" s="6">
        <v>0.041666666666666664</v>
      </c>
      <c r="H24" s="6">
        <v>0.08472222222222221</v>
      </c>
      <c r="M24" s="1">
        <f t="shared" si="25"/>
        <v>0</v>
      </c>
      <c r="N24" s="1">
        <f t="shared" si="26"/>
        <v>2</v>
      </c>
      <c r="O24" s="2">
        <f t="shared" si="27"/>
        <v>1</v>
      </c>
      <c r="P24" s="2">
        <f t="shared" si="28"/>
        <v>2</v>
      </c>
      <c r="Q24" s="1">
        <f t="shared" si="29"/>
        <v>2</v>
      </c>
      <c r="R24" s="1">
        <f t="shared" si="30"/>
        <v>1</v>
      </c>
      <c r="S24" s="2">
        <f t="shared" si="31"/>
        <v>2</v>
      </c>
      <c r="T24" s="2">
        <f t="shared" si="32"/>
        <v>0</v>
      </c>
      <c r="U24" s="1">
        <f t="shared" si="33"/>
        <v>1</v>
      </c>
      <c r="V24" s="1">
        <f t="shared" si="34"/>
        <v>0</v>
      </c>
      <c r="W24" s="2">
        <f t="shared" si="35"/>
        <v>2</v>
      </c>
      <c r="X24" s="2">
        <f t="shared" si="36"/>
        <v>2</v>
      </c>
      <c r="Y24" s="1">
        <f t="shared" si="37"/>
      </c>
      <c r="Z24" s="1">
        <f t="shared" si="38"/>
      </c>
      <c r="AA24" s="2">
        <f t="shared" si="39"/>
      </c>
      <c r="AB24" s="2">
        <f t="shared" si="40"/>
      </c>
      <c r="AF24" s="1">
        <f t="shared" si="41"/>
        <v>3</v>
      </c>
      <c r="AG24" s="2">
        <f t="shared" si="42"/>
        <v>0</v>
      </c>
      <c r="AH24" s="1">
        <f t="shared" si="43"/>
        <v>0</v>
      </c>
      <c r="AI24" s="2">
        <f t="shared" si="44"/>
        <v>3</v>
      </c>
      <c r="AJ24" s="1">
        <f t="shared" si="45"/>
        <v>5</v>
      </c>
      <c r="AK24" s="2">
        <f t="shared" si="46"/>
        <v>0</v>
      </c>
      <c r="AL24" s="1">
        <f t="shared" si="47"/>
        <v>0</v>
      </c>
      <c r="AM24" s="2">
        <f t="shared" si="48"/>
        <v>0</v>
      </c>
      <c r="AN24">
        <f t="shared" si="49"/>
        <v>11</v>
      </c>
    </row>
    <row r="25" spans="1:40" ht="15">
      <c r="A25" t="s">
        <v>80</v>
      </c>
      <c r="B25">
        <v>30917323</v>
      </c>
      <c r="C25" s="6">
        <v>0.042361111111111106</v>
      </c>
      <c r="D25" s="6">
        <v>0.001388888888888889</v>
      </c>
      <c r="E25" s="6">
        <v>0.08402777777777777</v>
      </c>
      <c r="F25" s="6">
        <v>0.12569444444444444</v>
      </c>
      <c r="G25" s="6">
        <v>0.12569444444444444</v>
      </c>
      <c r="H25" s="6">
        <v>0.08333333333333333</v>
      </c>
      <c r="M25" s="1">
        <f t="shared" si="25"/>
        <v>1</v>
      </c>
      <c r="N25" s="1">
        <f t="shared" si="26"/>
        <v>1</v>
      </c>
      <c r="O25" s="2">
        <f t="shared" si="27"/>
        <v>0</v>
      </c>
      <c r="P25" s="2">
        <f t="shared" si="28"/>
        <v>2</v>
      </c>
      <c r="Q25" s="1">
        <f t="shared" si="29"/>
        <v>2</v>
      </c>
      <c r="R25" s="1">
        <f t="shared" si="30"/>
        <v>1</v>
      </c>
      <c r="S25" s="2">
        <f t="shared" si="31"/>
        <v>3</v>
      </c>
      <c r="T25" s="2">
        <f t="shared" si="32"/>
        <v>1</v>
      </c>
      <c r="U25" s="1">
        <f t="shared" si="33"/>
        <v>3</v>
      </c>
      <c r="V25" s="1">
        <f t="shared" si="34"/>
        <v>1</v>
      </c>
      <c r="W25" s="2">
        <f t="shared" si="35"/>
        <v>2</v>
      </c>
      <c r="X25" s="2">
        <f t="shared" si="36"/>
        <v>0</v>
      </c>
      <c r="Y25" s="1">
        <f t="shared" si="37"/>
      </c>
      <c r="Z25" s="1">
        <f t="shared" si="38"/>
      </c>
      <c r="AA25" s="2">
        <f t="shared" si="39"/>
      </c>
      <c r="AB25" s="2">
        <f t="shared" si="40"/>
      </c>
      <c r="AF25" s="1">
        <f t="shared" si="41"/>
        <v>0</v>
      </c>
      <c r="AG25" s="2">
        <f t="shared" si="42"/>
        <v>0</v>
      </c>
      <c r="AH25" s="1">
        <f t="shared" si="43"/>
        <v>0</v>
      </c>
      <c r="AI25" s="2">
        <f t="shared" si="44"/>
        <v>3</v>
      </c>
      <c r="AJ25" s="1">
        <f t="shared" si="45"/>
        <v>3</v>
      </c>
      <c r="AK25" s="2">
        <f t="shared" si="46"/>
        <v>4</v>
      </c>
      <c r="AL25" s="1">
        <f t="shared" si="47"/>
        <v>0</v>
      </c>
      <c r="AM25" s="2">
        <f t="shared" si="48"/>
        <v>0</v>
      </c>
      <c r="AN25">
        <f t="shared" si="49"/>
        <v>10</v>
      </c>
    </row>
    <row r="26" spans="1:40" ht="15">
      <c r="A26" t="s">
        <v>76</v>
      </c>
      <c r="B26">
        <v>30924551</v>
      </c>
      <c r="C26" s="6">
        <v>0.001388888888888889</v>
      </c>
      <c r="D26" s="6">
        <v>0.04305555555555556</v>
      </c>
      <c r="E26" s="6">
        <v>0.042361111111111106</v>
      </c>
      <c r="F26" s="6">
        <v>0.08472222222222221</v>
      </c>
      <c r="G26" s="6">
        <v>0.08402777777777777</v>
      </c>
      <c r="H26" s="6">
        <v>0.12638888888888888</v>
      </c>
      <c r="M26" s="1">
        <f t="shared" si="25"/>
        <v>0</v>
      </c>
      <c r="N26" s="1">
        <f t="shared" si="26"/>
        <v>2</v>
      </c>
      <c r="O26" s="2">
        <f t="shared" si="27"/>
        <v>1</v>
      </c>
      <c r="P26" s="2">
        <f t="shared" si="28"/>
        <v>2</v>
      </c>
      <c r="Q26" s="1">
        <f t="shared" si="29"/>
        <v>1</v>
      </c>
      <c r="R26" s="1">
        <f t="shared" si="30"/>
        <v>1</v>
      </c>
      <c r="S26" s="2">
        <f t="shared" si="31"/>
        <v>2</v>
      </c>
      <c r="T26" s="2">
        <f t="shared" si="32"/>
        <v>2</v>
      </c>
      <c r="U26" s="1">
        <f t="shared" si="33"/>
        <v>2</v>
      </c>
      <c r="V26" s="1">
        <f t="shared" si="34"/>
        <v>1</v>
      </c>
      <c r="W26" s="2">
        <f t="shared" si="35"/>
        <v>3</v>
      </c>
      <c r="X26" s="2">
        <f t="shared" si="36"/>
        <v>2</v>
      </c>
      <c r="Y26" s="1">
        <f t="shared" si="37"/>
      </c>
      <c r="Z26" s="1">
        <f t="shared" si="38"/>
      </c>
      <c r="AA26" s="2">
        <f t="shared" si="39"/>
      </c>
      <c r="AB26" s="2">
        <f t="shared" si="40"/>
      </c>
      <c r="AF26" s="1">
        <f t="shared" si="41"/>
        <v>3</v>
      </c>
      <c r="AG26" s="2">
        <f t="shared" si="42"/>
        <v>0</v>
      </c>
      <c r="AH26" s="1">
        <f t="shared" si="43"/>
        <v>0</v>
      </c>
      <c r="AI26" s="2">
        <f t="shared" si="44"/>
        <v>0</v>
      </c>
      <c r="AJ26" s="1">
        <f t="shared" si="45"/>
        <v>4</v>
      </c>
      <c r="AK26" s="2">
        <f t="shared" si="46"/>
        <v>3</v>
      </c>
      <c r="AL26" s="1">
        <f t="shared" si="47"/>
        <v>0</v>
      </c>
      <c r="AM26" s="2">
        <f t="shared" si="48"/>
        <v>0</v>
      </c>
      <c r="AN26">
        <f t="shared" si="49"/>
        <v>10</v>
      </c>
    </row>
    <row r="27" spans="1:40" ht="15">
      <c r="A27" t="s">
        <v>67</v>
      </c>
      <c r="B27">
        <v>30871670</v>
      </c>
      <c r="C27" s="6">
        <v>0.0006944444444444445</v>
      </c>
      <c r="D27" s="6">
        <v>0.001388888888888889</v>
      </c>
      <c r="E27" s="6">
        <v>0.0006944444444444445</v>
      </c>
      <c r="F27" s="6">
        <v>0.042361111111111106</v>
      </c>
      <c r="G27" s="6">
        <v>0.042361111111111106</v>
      </c>
      <c r="H27" s="6">
        <v>0.08333333333333333</v>
      </c>
      <c r="M27" s="1">
        <f t="shared" si="25"/>
        <v>0</v>
      </c>
      <c r="N27" s="1">
        <f t="shared" si="26"/>
        <v>1</v>
      </c>
      <c r="O27" s="2">
        <f t="shared" si="27"/>
        <v>0</v>
      </c>
      <c r="P27" s="2">
        <f t="shared" si="28"/>
        <v>2</v>
      </c>
      <c r="Q27" s="1">
        <f t="shared" si="29"/>
        <v>0</v>
      </c>
      <c r="R27" s="1">
        <f t="shared" si="30"/>
        <v>1</v>
      </c>
      <c r="S27" s="2">
        <f t="shared" si="31"/>
        <v>1</v>
      </c>
      <c r="T27" s="2">
        <f t="shared" si="32"/>
        <v>1</v>
      </c>
      <c r="U27" s="1">
        <f t="shared" si="33"/>
        <v>1</v>
      </c>
      <c r="V27" s="1">
        <f t="shared" si="34"/>
        <v>1</v>
      </c>
      <c r="W27" s="2">
        <f t="shared" si="35"/>
        <v>2</v>
      </c>
      <c r="X27" s="2">
        <f t="shared" si="36"/>
        <v>0</v>
      </c>
      <c r="Y27" s="1">
        <f t="shared" si="37"/>
      </c>
      <c r="Z27" s="1">
        <f t="shared" si="38"/>
      </c>
      <c r="AA27" s="2">
        <f t="shared" si="39"/>
      </c>
      <c r="AB27" s="2">
        <f t="shared" si="40"/>
      </c>
      <c r="AF27" s="1">
        <f t="shared" si="41"/>
        <v>3</v>
      </c>
      <c r="AG27" s="2">
        <f t="shared" si="42"/>
        <v>0</v>
      </c>
      <c r="AH27" s="1">
        <f t="shared" si="43"/>
        <v>3</v>
      </c>
      <c r="AI27" s="2">
        <f t="shared" si="44"/>
        <v>0</v>
      </c>
      <c r="AJ27" s="1">
        <f t="shared" si="45"/>
        <v>0</v>
      </c>
      <c r="AK27" s="2">
        <f t="shared" si="46"/>
        <v>4</v>
      </c>
      <c r="AL27" s="1">
        <f t="shared" si="47"/>
        <v>0</v>
      </c>
      <c r="AM27" s="2">
        <f t="shared" si="48"/>
        <v>0</v>
      </c>
      <c r="AN27">
        <f t="shared" si="49"/>
        <v>10</v>
      </c>
    </row>
    <row r="28" spans="1:40" ht="15">
      <c r="A28" t="s">
        <v>63</v>
      </c>
      <c r="B28">
        <v>30943878</v>
      </c>
      <c r="C28" s="6">
        <v>0.04305555555555556</v>
      </c>
      <c r="D28" s="6">
        <v>0.04305555555555556</v>
      </c>
      <c r="G28" s="6">
        <v>0.08402777777777777</v>
      </c>
      <c r="H28" s="6">
        <v>0.08402777777777777</v>
      </c>
      <c r="M28" s="1">
        <f t="shared" si="25"/>
        <v>1</v>
      </c>
      <c r="N28" s="1">
        <f t="shared" si="26"/>
        <v>2</v>
      </c>
      <c r="O28" s="2">
        <f t="shared" si="27"/>
        <v>1</v>
      </c>
      <c r="P28" s="2">
        <f t="shared" si="28"/>
        <v>2</v>
      </c>
      <c r="Q28" s="1">
        <f t="shared" si="29"/>
      </c>
      <c r="R28" s="1">
        <f t="shared" si="30"/>
      </c>
      <c r="S28" s="2">
        <f t="shared" si="31"/>
      </c>
      <c r="T28" s="2">
        <f t="shared" si="32"/>
      </c>
      <c r="U28" s="1">
        <f t="shared" si="33"/>
        <v>2</v>
      </c>
      <c r="V28" s="1">
        <f t="shared" si="34"/>
        <v>1</v>
      </c>
      <c r="W28" s="2">
        <f t="shared" si="35"/>
        <v>2</v>
      </c>
      <c r="X28" s="2">
        <f t="shared" si="36"/>
        <v>1</v>
      </c>
      <c r="Y28" s="1">
        <f t="shared" si="37"/>
      </c>
      <c r="Z28" s="1">
        <f t="shared" si="38"/>
      </c>
      <c r="AA28" s="2">
        <f t="shared" si="39"/>
      </c>
      <c r="AB28" s="2">
        <f t="shared" si="40"/>
      </c>
      <c r="AF28" s="1">
        <f t="shared" si="41"/>
        <v>3</v>
      </c>
      <c r="AG28" s="2">
        <f t="shared" si="42"/>
        <v>0</v>
      </c>
      <c r="AH28" s="1">
        <f t="shared" si="43"/>
        <v>0</v>
      </c>
      <c r="AI28" s="2">
        <f t="shared" si="44"/>
        <v>0</v>
      </c>
      <c r="AJ28" s="1">
        <f t="shared" si="45"/>
        <v>4</v>
      </c>
      <c r="AK28" s="2">
        <f t="shared" si="46"/>
        <v>3</v>
      </c>
      <c r="AL28" s="1">
        <f t="shared" si="47"/>
        <v>0</v>
      </c>
      <c r="AM28" s="2">
        <f t="shared" si="48"/>
        <v>0</v>
      </c>
      <c r="AN28">
        <f t="shared" si="49"/>
        <v>10</v>
      </c>
    </row>
    <row r="29" spans="1:40" ht="15">
      <c r="A29" t="s">
        <v>68</v>
      </c>
      <c r="B29">
        <v>30918693</v>
      </c>
      <c r="C29" s="6">
        <v>0.04305555555555556</v>
      </c>
      <c r="D29" s="6">
        <v>0.043750000000000004</v>
      </c>
      <c r="E29" s="6">
        <v>0.08333333333333333</v>
      </c>
      <c r="F29" s="6">
        <v>0.08333333333333333</v>
      </c>
      <c r="G29" s="6">
        <v>0.08333333333333333</v>
      </c>
      <c r="H29" s="6">
        <v>0.08472222222222221</v>
      </c>
      <c r="M29" s="1">
        <f t="shared" si="25"/>
        <v>1</v>
      </c>
      <c r="N29" s="1">
        <f t="shared" si="26"/>
        <v>2</v>
      </c>
      <c r="O29" s="2">
        <f t="shared" si="27"/>
        <v>1</v>
      </c>
      <c r="P29" s="2">
        <f t="shared" si="28"/>
        <v>3</v>
      </c>
      <c r="Q29" s="1">
        <f t="shared" si="29"/>
        <v>2</v>
      </c>
      <c r="R29" s="1">
        <f t="shared" si="30"/>
        <v>0</v>
      </c>
      <c r="S29" s="2">
        <f t="shared" si="31"/>
        <v>2</v>
      </c>
      <c r="T29" s="2">
        <f t="shared" si="32"/>
        <v>0</v>
      </c>
      <c r="U29" s="1">
        <f t="shared" si="33"/>
        <v>2</v>
      </c>
      <c r="V29" s="1">
        <f t="shared" si="34"/>
        <v>0</v>
      </c>
      <c r="W29" s="2">
        <f t="shared" si="35"/>
        <v>2</v>
      </c>
      <c r="X29" s="2">
        <f t="shared" si="36"/>
        <v>2</v>
      </c>
      <c r="Y29" s="1">
        <f t="shared" si="37"/>
      </c>
      <c r="Z29" s="1">
        <f t="shared" si="38"/>
      </c>
      <c r="AA29" s="2">
        <f t="shared" si="39"/>
      </c>
      <c r="AB29" s="2">
        <f t="shared" si="40"/>
      </c>
      <c r="AF29" s="1">
        <f t="shared" si="41"/>
        <v>3</v>
      </c>
      <c r="AG29" s="2">
        <f t="shared" si="42"/>
        <v>0</v>
      </c>
      <c r="AH29" s="1">
        <f t="shared" si="43"/>
        <v>0</v>
      </c>
      <c r="AI29" s="2">
        <f t="shared" si="44"/>
        <v>3</v>
      </c>
      <c r="AJ29" s="1">
        <f t="shared" si="45"/>
        <v>3</v>
      </c>
      <c r="AK29" s="2">
        <f t="shared" si="46"/>
        <v>0</v>
      </c>
      <c r="AL29" s="1">
        <f t="shared" si="47"/>
        <v>0</v>
      </c>
      <c r="AM29" s="2">
        <f t="shared" si="48"/>
        <v>0</v>
      </c>
      <c r="AN29">
        <f t="shared" si="49"/>
        <v>9</v>
      </c>
    </row>
    <row r="30" spans="1:40" ht="15">
      <c r="A30" t="s">
        <v>59</v>
      </c>
      <c r="B30">
        <v>30932790</v>
      </c>
      <c r="C30" s="6">
        <v>0.0006944444444444445</v>
      </c>
      <c r="D30" s="6">
        <v>0.04305555555555556</v>
      </c>
      <c r="E30" s="6">
        <v>0.042361111111111106</v>
      </c>
      <c r="F30" s="6">
        <v>0.08402777777777777</v>
      </c>
      <c r="G30" s="6">
        <v>0.12569444444444444</v>
      </c>
      <c r="H30" s="6">
        <v>0.0006944444444444445</v>
      </c>
      <c r="M30" s="1">
        <f t="shared" si="25"/>
        <v>0</v>
      </c>
      <c r="N30" s="1">
        <f t="shared" si="26"/>
        <v>1</v>
      </c>
      <c r="O30" s="2">
        <f t="shared" si="27"/>
        <v>1</v>
      </c>
      <c r="P30" s="2">
        <f t="shared" si="28"/>
        <v>2</v>
      </c>
      <c r="Q30" s="1">
        <f t="shared" si="29"/>
        <v>1</v>
      </c>
      <c r="R30" s="1">
        <f t="shared" si="30"/>
        <v>1</v>
      </c>
      <c r="S30" s="2">
        <f t="shared" si="31"/>
        <v>2</v>
      </c>
      <c r="T30" s="2">
        <f t="shared" si="32"/>
        <v>1</v>
      </c>
      <c r="U30" s="1">
        <f t="shared" si="33"/>
        <v>3</v>
      </c>
      <c r="V30" s="1">
        <f t="shared" si="34"/>
        <v>1</v>
      </c>
      <c r="W30" s="2">
        <f t="shared" si="35"/>
        <v>0</v>
      </c>
      <c r="X30" s="2">
        <f t="shared" si="36"/>
        <v>1</v>
      </c>
      <c r="Y30" s="1">
        <f t="shared" si="37"/>
      </c>
      <c r="Z30" s="1">
        <f t="shared" si="38"/>
      </c>
      <c r="AA30" s="2">
        <f t="shared" si="39"/>
      </c>
      <c r="AB30" s="2">
        <f t="shared" si="40"/>
      </c>
      <c r="AF30" s="1">
        <f t="shared" si="41"/>
        <v>3</v>
      </c>
      <c r="AG30" s="2">
        <f t="shared" si="42"/>
        <v>0</v>
      </c>
      <c r="AH30" s="1">
        <f t="shared" si="43"/>
        <v>0</v>
      </c>
      <c r="AI30" s="2">
        <f t="shared" si="44"/>
        <v>3</v>
      </c>
      <c r="AJ30" s="1">
        <f t="shared" si="45"/>
        <v>3</v>
      </c>
      <c r="AK30" s="2">
        <f t="shared" si="46"/>
        <v>0</v>
      </c>
      <c r="AL30" s="1">
        <f t="shared" si="47"/>
        <v>0</v>
      </c>
      <c r="AM30" s="2">
        <f t="shared" si="48"/>
        <v>0</v>
      </c>
      <c r="AN30">
        <f t="shared" si="49"/>
        <v>9</v>
      </c>
    </row>
    <row r="31" spans="1:40" ht="15">
      <c r="A31" t="s">
        <v>23</v>
      </c>
      <c r="B31">
        <v>30710493</v>
      </c>
      <c r="C31" s="6">
        <v>0.04305555555555556</v>
      </c>
      <c r="D31" s="6">
        <v>0.001388888888888889</v>
      </c>
      <c r="E31" s="6">
        <v>0.08333333333333333</v>
      </c>
      <c r="F31" s="6">
        <v>0.08402777777777777</v>
      </c>
      <c r="G31" s="6">
        <v>0.125</v>
      </c>
      <c r="H31" s="6">
        <v>0.042361111111111106</v>
      </c>
      <c r="M31" s="1">
        <f t="shared" si="25"/>
        <v>1</v>
      </c>
      <c r="N31" s="1">
        <f t="shared" si="26"/>
        <v>2</v>
      </c>
      <c r="O31" s="2">
        <f t="shared" si="27"/>
        <v>0</v>
      </c>
      <c r="P31" s="2">
        <f t="shared" si="28"/>
        <v>2</v>
      </c>
      <c r="Q31" s="1">
        <f t="shared" si="29"/>
        <v>2</v>
      </c>
      <c r="R31" s="1">
        <f t="shared" si="30"/>
        <v>0</v>
      </c>
      <c r="S31" s="2">
        <f t="shared" si="31"/>
        <v>2</v>
      </c>
      <c r="T31" s="2">
        <f t="shared" si="32"/>
        <v>1</v>
      </c>
      <c r="U31" s="1">
        <f t="shared" si="33"/>
        <v>3</v>
      </c>
      <c r="V31" s="1">
        <f t="shared" si="34"/>
        <v>0</v>
      </c>
      <c r="W31" s="2">
        <f t="shared" si="35"/>
        <v>1</v>
      </c>
      <c r="X31" s="2">
        <f t="shared" si="36"/>
        <v>1</v>
      </c>
      <c r="Y31" s="1">
        <f t="shared" si="37"/>
      </c>
      <c r="Z31" s="1">
        <f t="shared" si="38"/>
      </c>
      <c r="AA31" s="2">
        <f t="shared" si="39"/>
      </c>
      <c r="AB31" s="2">
        <f t="shared" si="40"/>
      </c>
      <c r="AF31" s="1">
        <f t="shared" si="41"/>
        <v>3</v>
      </c>
      <c r="AG31" s="2">
        <f t="shared" si="42"/>
        <v>0</v>
      </c>
      <c r="AH31" s="1">
        <f t="shared" si="43"/>
        <v>0</v>
      </c>
      <c r="AI31" s="2">
        <f t="shared" si="44"/>
        <v>3</v>
      </c>
      <c r="AJ31" s="1">
        <f t="shared" si="45"/>
        <v>3</v>
      </c>
      <c r="AK31" s="2">
        <f t="shared" si="46"/>
        <v>0</v>
      </c>
      <c r="AL31" s="1">
        <f t="shared" si="47"/>
        <v>0</v>
      </c>
      <c r="AM31" s="2">
        <f t="shared" si="48"/>
        <v>0</v>
      </c>
      <c r="AN31">
        <f t="shared" si="49"/>
        <v>9</v>
      </c>
    </row>
    <row r="32" spans="1:40" ht="15">
      <c r="A32" t="s">
        <v>60</v>
      </c>
      <c r="B32">
        <v>30871636</v>
      </c>
      <c r="C32" s="6">
        <v>0.0006944444444444445</v>
      </c>
      <c r="D32" s="6">
        <v>0.04305555555555556</v>
      </c>
      <c r="E32" s="6">
        <v>0.08333333333333333</v>
      </c>
      <c r="F32" s="6">
        <v>0.041666666666666664</v>
      </c>
      <c r="G32" s="6">
        <v>0.12569444444444444</v>
      </c>
      <c r="H32" s="6">
        <v>0.08472222222222221</v>
      </c>
      <c r="M32" s="1">
        <f t="shared" si="25"/>
        <v>0</v>
      </c>
      <c r="N32" s="1">
        <f t="shared" si="26"/>
        <v>1</v>
      </c>
      <c r="O32" s="2">
        <f t="shared" si="27"/>
        <v>1</v>
      </c>
      <c r="P32" s="2">
        <f t="shared" si="28"/>
        <v>2</v>
      </c>
      <c r="Q32" s="1">
        <f t="shared" si="29"/>
        <v>2</v>
      </c>
      <c r="R32" s="1">
        <f t="shared" si="30"/>
        <v>0</v>
      </c>
      <c r="S32" s="2">
        <f t="shared" si="31"/>
        <v>1</v>
      </c>
      <c r="T32" s="2">
        <f t="shared" si="32"/>
        <v>0</v>
      </c>
      <c r="U32" s="1">
        <f t="shared" si="33"/>
        <v>3</v>
      </c>
      <c r="V32" s="1">
        <f t="shared" si="34"/>
        <v>1</v>
      </c>
      <c r="W32" s="2">
        <f t="shared" si="35"/>
        <v>2</v>
      </c>
      <c r="X32" s="2">
        <f t="shared" si="36"/>
        <v>2</v>
      </c>
      <c r="Y32" s="1">
        <f t="shared" si="37"/>
      </c>
      <c r="Z32" s="1">
        <f t="shared" si="38"/>
      </c>
      <c r="AA32" s="2">
        <f t="shared" si="39"/>
      </c>
      <c r="AB32" s="2">
        <f t="shared" si="40"/>
      </c>
      <c r="AF32" s="1">
        <f t="shared" si="41"/>
        <v>3</v>
      </c>
      <c r="AG32" s="2">
        <f t="shared" si="42"/>
        <v>0</v>
      </c>
      <c r="AH32" s="1">
        <f t="shared" si="43"/>
        <v>0</v>
      </c>
      <c r="AI32" s="2">
        <f t="shared" si="44"/>
        <v>3</v>
      </c>
      <c r="AJ32" s="1">
        <f t="shared" si="45"/>
        <v>3</v>
      </c>
      <c r="AK32" s="2">
        <f t="shared" si="46"/>
        <v>0</v>
      </c>
      <c r="AL32" s="1">
        <f t="shared" si="47"/>
        <v>0</v>
      </c>
      <c r="AM32" s="2">
        <f t="shared" si="48"/>
        <v>0</v>
      </c>
      <c r="AN32">
        <f t="shared" si="49"/>
        <v>9</v>
      </c>
    </row>
    <row r="33" spans="1:40" ht="15">
      <c r="A33" t="s">
        <v>81</v>
      </c>
      <c r="B33">
        <v>30925328</v>
      </c>
      <c r="C33" s="6">
        <v>0.042361111111111106</v>
      </c>
      <c r="D33" s="6">
        <v>0.0006944444444444445</v>
      </c>
      <c r="E33" s="6">
        <v>0.08333333333333333</v>
      </c>
      <c r="F33" s="6">
        <v>0.08402777777777777</v>
      </c>
      <c r="G33" s="6">
        <v>0.042361111111111106</v>
      </c>
      <c r="H33" s="6">
        <v>0.08472222222222221</v>
      </c>
      <c r="M33" s="1">
        <f>_xlfn.IFERROR(IF(C33="","",HOUR(C33)),"")</f>
        <v>1</v>
      </c>
      <c r="N33" s="1">
        <f>_xlfn.IFERROR(IF(C33="","",MINUTE(C33)),"")</f>
        <v>1</v>
      </c>
      <c r="O33" s="2">
        <f>_xlfn.IFERROR(IF(D33="","",HOUR(D33)),"")</f>
        <v>0</v>
      </c>
      <c r="P33" s="2">
        <f>_xlfn.IFERROR(IF(D33="","",MINUTE(D33)),"")</f>
        <v>1</v>
      </c>
      <c r="Q33" s="1">
        <f>_xlfn.IFERROR(IF(E33="","",HOUR(E33)),"")</f>
        <v>2</v>
      </c>
      <c r="R33" s="1">
        <f>_xlfn.IFERROR(IF(E33="","",MINUTE(E33)),"")</f>
        <v>0</v>
      </c>
      <c r="S33" s="2">
        <f>_xlfn.IFERROR(IF(F33="","",HOUR(F33)),"")</f>
        <v>2</v>
      </c>
      <c r="T33" s="2">
        <f>_xlfn.IFERROR(IF(F33="","",MINUTE(F33)),"")</f>
        <v>1</v>
      </c>
      <c r="U33" s="1">
        <f>_xlfn.IFERROR(IF(G33="","",HOUR(G33)),"")</f>
        <v>1</v>
      </c>
      <c r="V33" s="1">
        <f>_xlfn.IFERROR(IF(G33="","",MINUTE(G33)),"")</f>
        <v>1</v>
      </c>
      <c r="W33" s="2">
        <f>_xlfn.IFERROR(IF(H33="","",HOUR(H33)),"")</f>
        <v>2</v>
      </c>
      <c r="X33" s="2">
        <f>_xlfn.IFERROR(IF(H33="","",MINUTE(H33)),"")</f>
        <v>2</v>
      </c>
      <c r="Y33" s="1">
        <f>_xlfn.IFERROR(IF(I33="","",HOUR(I33)),"")</f>
      </c>
      <c r="Z33" s="1">
        <f>_xlfn.IFERROR(IF(I33="","",MINUTE(I33)),"")</f>
      </c>
      <c r="AA33" s="2">
        <f>_xlfn.IFERROR(IF(J33="","",HOUR(J33)),"")</f>
      </c>
      <c r="AB33" s="2">
        <f>_xlfn.IFERROR(IF(J33="","",MINUTE(J33)),"")</f>
      </c>
      <c r="AF33" s="1">
        <f>IF(M$1="",0,IF(M33="",0,IF(AND(M$1=M33,N$1=N33),5,IF(M$1-N$1=M33-N33,4,IF(SIGN(M$1-N$1)=SIGN(M33-N33),3,0)))))</f>
        <v>0</v>
      </c>
      <c r="AG33" s="2">
        <f>IF(O$1="",0,IF(O33="",0,IF(AND(O$1=O33,P$1=P33),5,IF(O$1-P$1=O33-P33,4,IF(SIGN(O$1-P$1)=SIGN(O33-P33),3,0)))))</f>
        <v>0</v>
      </c>
      <c r="AH33" s="1">
        <f>IF(Q$1="",0,IF(Q33="",0,IF(AND(Q$1=Q33,R$1=R33),5,IF(Q$1-R$1=Q33-R33,4,IF(SIGN(Q$1-R$1)=SIGN(Q33-R33),3,0)))))</f>
        <v>0</v>
      </c>
      <c r="AI33" s="2">
        <f>IF(S$1="",0,IF(S33="",0,IF(AND(S$1=S33,T$1=T33),5,IF(S$1-T$1=S33-T33,4,IF(SIGN(S$1-T$1)=SIGN(S33-T33),3,0)))))</f>
        <v>3</v>
      </c>
      <c r="AJ33" s="1">
        <f>IF(U$1="",0,IF(U33="",0,IF(AND(U$1=U33,V$1=V33),5,IF(U$1-V$1=U33-V33,4,IF(SIGN(U$1-V$1)=SIGN(U33-V33),3,0)))))</f>
        <v>0</v>
      </c>
      <c r="AK33" s="2">
        <f>IF(W$1="",0,IF(W33="",0,IF(AND(W$1=W33,X$1=X33),5,IF(W$1-X$1=W33-X33,4,IF(SIGN(W$1-X$1)=SIGN(W33-X33),3,0)))))</f>
        <v>0</v>
      </c>
      <c r="AL33" s="1">
        <f>IF(Y$1="",0,IF(Y33="",0,IF(AND(Y$1=Y33,Z$1=Z33),5,IF(Y$1-Z$1=Y33-Z33,4,IF(SIGN(Y$1-Z$1)=SIGN(Y33-Z33),3,0)))))</f>
        <v>0</v>
      </c>
      <c r="AM33" s="2">
        <f>IF(AA$1="",0,IF(AA33="",0,IF(AND(AA$1=AA33,AB$1=AB33),5,IF(AA$1-AB$1=AA33-AB33,4,IF(SIGN(AA$1-AB$1)=SIGN(AA33-AB33),3,0)))))</f>
        <v>0</v>
      </c>
      <c r="AN33">
        <f>SUM(AF33:AM33)</f>
        <v>3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3"/>
  <sheetViews>
    <sheetView zoomScalePageLayoutView="0" workbookViewId="0" topLeftCell="A1">
      <selection activeCell="Y1" sqref="Y1"/>
    </sheetView>
  </sheetViews>
  <sheetFormatPr defaultColWidth="2.140625" defaultRowHeight="15"/>
  <cols>
    <col min="1" max="8" width="11.421875" style="0" customWidth="1"/>
    <col min="9" max="12" width="2.140625" style="0" customWidth="1"/>
    <col min="13" max="16" width="2.00390625" style="0" bestFit="1" customWidth="1"/>
    <col min="17" max="31" width="2.140625" style="0" customWidth="1"/>
    <col min="32" max="39" width="2.00390625" style="0" bestFit="1" customWidth="1"/>
    <col min="40" max="40" width="3.00390625" style="0" bestFit="1" customWidth="1"/>
  </cols>
  <sheetData>
    <row r="1" spans="1:28" ht="15">
      <c r="A1" t="s">
        <v>13</v>
      </c>
      <c r="B1" t="s">
        <v>14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M1" s="1">
        <v>0</v>
      </c>
      <c r="N1" s="1">
        <v>1</v>
      </c>
      <c r="O1" s="2">
        <v>3</v>
      </c>
      <c r="P1" s="2">
        <v>0</v>
      </c>
      <c r="Q1" s="1">
        <v>0</v>
      </c>
      <c r="R1" s="1">
        <v>1</v>
      </c>
      <c r="S1" s="2">
        <v>1</v>
      </c>
      <c r="T1" s="2">
        <v>2</v>
      </c>
      <c r="U1" s="1">
        <v>1</v>
      </c>
      <c r="V1" s="1">
        <v>4</v>
      </c>
      <c r="W1" s="2">
        <v>0</v>
      </c>
      <c r="X1" s="2">
        <v>2</v>
      </c>
      <c r="Y1" s="1"/>
      <c r="Z1" s="1"/>
      <c r="AA1" s="2"/>
      <c r="AB1" s="2"/>
    </row>
    <row r="2" spans="1:40" ht="15">
      <c r="A2" t="s">
        <v>83</v>
      </c>
      <c r="B2">
        <v>31038339</v>
      </c>
      <c r="C2" s="6">
        <v>0.08402777777777777</v>
      </c>
      <c r="D2" s="6">
        <v>0.08402777777777777</v>
      </c>
      <c r="E2" s="6">
        <v>0.042361111111111106</v>
      </c>
      <c r="F2" s="6">
        <v>0.04305555555555556</v>
      </c>
      <c r="G2" s="6">
        <v>0.04305555555555556</v>
      </c>
      <c r="H2" s="6">
        <v>0.001388888888888889</v>
      </c>
      <c r="M2" s="1">
        <f>_xlfn.IFERROR(IF(C2="","",HOUR(C2)),"")</f>
        <v>2</v>
      </c>
      <c r="N2" s="1">
        <f>_xlfn.IFERROR(IF(C2="","",MINUTE(C2)),"")</f>
        <v>1</v>
      </c>
      <c r="O2" s="2">
        <f>_xlfn.IFERROR(IF(D2="","",HOUR(D2)),"")</f>
        <v>2</v>
      </c>
      <c r="P2" s="2">
        <f>_xlfn.IFERROR(IF(D2="","",MINUTE(D2)),"")</f>
        <v>1</v>
      </c>
      <c r="Q2" s="1">
        <f>_xlfn.IFERROR(IF(E2="","",HOUR(E2)),"")</f>
        <v>1</v>
      </c>
      <c r="R2" s="1">
        <f>_xlfn.IFERROR(IF(E2="","",MINUTE(E2)),"")</f>
        <v>1</v>
      </c>
      <c r="S2" s="2">
        <f>_xlfn.IFERROR(IF(F2="","",HOUR(F2)),"")</f>
        <v>1</v>
      </c>
      <c r="T2" s="2">
        <f>_xlfn.IFERROR(IF(F2="","",MINUTE(F2)),"")</f>
        <v>2</v>
      </c>
      <c r="U2" s="1">
        <f>_xlfn.IFERROR(IF(G2="","",HOUR(G2)),"")</f>
        <v>1</v>
      </c>
      <c r="V2" s="1">
        <f>_xlfn.IFERROR(IF(G2="","",MINUTE(G2)),"")</f>
        <v>2</v>
      </c>
      <c r="W2" s="2">
        <f>_xlfn.IFERROR(IF(H2="","",HOUR(H2)),"")</f>
        <v>0</v>
      </c>
      <c r="X2" s="2">
        <f>_xlfn.IFERROR(IF(H2="","",MINUTE(H2)),"")</f>
        <v>2</v>
      </c>
      <c r="Y2" s="1">
        <f>_xlfn.IFERROR(IF(I2="","",HOUR(I2)),"")</f>
      </c>
      <c r="Z2" s="1">
        <f>_xlfn.IFERROR(IF(I2="","",MINUTE(I2)),"")</f>
      </c>
      <c r="AA2" s="2">
        <f>_xlfn.IFERROR(IF(J2="","",HOUR(J2)),"")</f>
      </c>
      <c r="AB2" s="2">
        <f>_xlfn.IFERROR(IF(J2="","",MINUTE(J2)),"")</f>
      </c>
      <c r="AF2" s="1">
        <f>IF(M$1="",0,IF(M2="",0,IF(AND(M$1=M2,N$1=N2),5,IF(M$1-N$1=M2-N2,4,IF(SIGN(M$1-N$1)=SIGN(M2-N2),3,0)))))</f>
        <v>0</v>
      </c>
      <c r="AG2" s="2">
        <f>IF(O$1="",0,IF(O2="",0,IF(AND(O$1=O2,P$1=P2),5,IF(O$1-P$1=O2-P2,4,IF(SIGN(O$1-P$1)=SIGN(O2-P2),3,0)))))</f>
        <v>3</v>
      </c>
      <c r="AH2" s="1">
        <f>IF(Q$1="",0,IF(Q2="",0,IF(AND(Q$1=Q2,R$1=R2),5,IF(Q$1-R$1=Q2-R2,4,IF(SIGN(Q$1-R$1)=SIGN(Q2-R2),3,0)))))</f>
        <v>0</v>
      </c>
      <c r="AI2" s="2">
        <f>IF(S$1="",0,IF(S2="",0,IF(AND(S$1=S2,T$1=T2),5,IF(S$1-T$1=S2-T2,4,IF(SIGN(S$1-T$1)=SIGN(S2-T2),3,0)))))</f>
        <v>5</v>
      </c>
      <c r="AJ2" s="1">
        <f>IF(U$1="",0,IF(U2="",0,IF(AND(U$1=U2,V$1=V2),5,IF(U$1-V$1=U2-V2,4,IF(SIGN(U$1-V$1)=SIGN(U2-V2),3,0)))))</f>
        <v>3</v>
      </c>
      <c r="AK2" s="2">
        <f>IF(W$1="",0,IF(W2="",0,IF(AND(W$1=W2,X$1=X2),5,IF(W$1-X$1=W2-X2,4,IF(SIGN(W$1-X$1)=SIGN(W2-X2),3,0)))))</f>
        <v>5</v>
      </c>
      <c r="AL2" s="1">
        <f>IF(Y$1="",0,IF(Y2="",0,IF(AND(Y$1=Y2,Z$1=Z2),5,IF(Y$1-Z$1=Y2-Z2,4,IF(SIGN(Y$1-Z$1)=SIGN(Y2-Z2),3,0)))))</f>
        <v>0</v>
      </c>
      <c r="AM2" s="2">
        <f>IF(AA$1="",0,IF(AA2="",0,IF(AND(AA$1=AA2,AB$1=AB2),5,IF(AA$1-AB$1=AA2-AB2,4,IF(SIGN(AA$1-AB$1)=SIGN(AA2-AB2),3,0)))))</f>
        <v>0</v>
      </c>
      <c r="AN2">
        <f>SUM(AF2:AM2)</f>
        <v>16</v>
      </c>
    </row>
    <row r="3" spans="1:40" ht="15">
      <c r="A3" t="s">
        <v>79</v>
      </c>
      <c r="B3">
        <v>30922360</v>
      </c>
      <c r="C3" s="6">
        <v>0.08402777777777777</v>
      </c>
      <c r="D3" s="6">
        <v>0.12569444444444444</v>
      </c>
      <c r="E3" s="6">
        <v>0.0006944444444444445</v>
      </c>
      <c r="F3" s="6">
        <v>0.04305555555555556</v>
      </c>
      <c r="G3" s="6">
        <v>0.04305555555555556</v>
      </c>
      <c r="H3" s="6">
        <v>0.001388888888888889</v>
      </c>
      <c r="M3" s="1">
        <f aca="true" t="shared" si="0" ref="M3:M32">_xlfn.IFERROR(IF(C3="","",HOUR(C3)),"")</f>
        <v>2</v>
      </c>
      <c r="N3" s="1">
        <f aca="true" t="shared" si="1" ref="N3:N32">_xlfn.IFERROR(IF(C3="","",MINUTE(C3)),"")</f>
        <v>1</v>
      </c>
      <c r="O3" s="2">
        <f aca="true" t="shared" si="2" ref="O3:O32">_xlfn.IFERROR(IF(D3="","",HOUR(D3)),"")</f>
        <v>3</v>
      </c>
      <c r="P3" s="2">
        <f aca="true" t="shared" si="3" ref="P3:P32">_xlfn.IFERROR(IF(D3="","",MINUTE(D3)),"")</f>
        <v>1</v>
      </c>
      <c r="Q3" s="1">
        <f aca="true" t="shared" si="4" ref="Q3:Q32">_xlfn.IFERROR(IF(E3="","",HOUR(E3)),"")</f>
        <v>0</v>
      </c>
      <c r="R3" s="1">
        <f aca="true" t="shared" si="5" ref="R3:R32">_xlfn.IFERROR(IF(E3="","",MINUTE(E3)),"")</f>
        <v>1</v>
      </c>
      <c r="S3" s="2">
        <f aca="true" t="shared" si="6" ref="S3:S32">_xlfn.IFERROR(IF(F3="","",HOUR(F3)),"")</f>
        <v>1</v>
      </c>
      <c r="T3" s="2">
        <f aca="true" t="shared" si="7" ref="T3:T32">_xlfn.IFERROR(IF(F3="","",MINUTE(F3)),"")</f>
        <v>2</v>
      </c>
      <c r="U3" s="1">
        <f aca="true" t="shared" si="8" ref="U3:U32">_xlfn.IFERROR(IF(G3="","",HOUR(G3)),"")</f>
        <v>1</v>
      </c>
      <c r="V3" s="1">
        <f aca="true" t="shared" si="9" ref="V3:V32">_xlfn.IFERROR(IF(G3="","",MINUTE(G3)),"")</f>
        <v>2</v>
      </c>
      <c r="W3" s="2">
        <f aca="true" t="shared" si="10" ref="W3:W32">_xlfn.IFERROR(IF(H3="","",HOUR(H3)),"")</f>
        <v>0</v>
      </c>
      <c r="X3" s="2">
        <f aca="true" t="shared" si="11" ref="X3:X32">_xlfn.IFERROR(IF(H3="","",MINUTE(H3)),"")</f>
        <v>2</v>
      </c>
      <c r="Y3" s="1">
        <f aca="true" t="shared" si="12" ref="Y3:Y32">_xlfn.IFERROR(IF(I3="","",HOUR(I3)),"")</f>
      </c>
      <c r="Z3" s="1">
        <f aca="true" t="shared" si="13" ref="Z3:Z32">_xlfn.IFERROR(IF(I3="","",MINUTE(I3)),"")</f>
      </c>
      <c r="AA3" s="2">
        <f aca="true" t="shared" si="14" ref="AA3:AA32">_xlfn.IFERROR(IF(J3="","",HOUR(J3)),"")</f>
      </c>
      <c r="AB3" s="2">
        <f aca="true" t="shared" si="15" ref="AB3:AB32">_xlfn.IFERROR(IF(J3="","",MINUTE(J3)),"")</f>
      </c>
      <c r="AF3" s="1">
        <f aca="true" t="shared" si="16" ref="AF3:AF32">IF(M$1="",0,IF(M3="",0,IF(AND(M$1=M3,N$1=N3),5,IF(M$1-N$1=M3-N3,4,IF(SIGN(M$1-N$1)=SIGN(M3-N3),3,0)))))</f>
        <v>0</v>
      </c>
      <c r="AG3" s="2">
        <f aca="true" t="shared" si="17" ref="AG3:AG32">IF(O$1="",0,IF(O3="",0,IF(AND(O$1=O3,P$1=P3),5,IF(O$1-P$1=O3-P3,4,IF(SIGN(O$1-P$1)=SIGN(O3-P3),3,0)))))</f>
        <v>3</v>
      </c>
      <c r="AH3" s="1">
        <f aca="true" t="shared" si="18" ref="AH3:AH32">IF(Q$1="",0,IF(Q3="",0,IF(AND(Q$1=Q3,R$1=R3),5,IF(Q$1-R$1=Q3-R3,4,IF(SIGN(Q$1-R$1)=SIGN(Q3-R3),3,0)))))</f>
        <v>5</v>
      </c>
      <c r="AI3" s="2">
        <f aca="true" t="shared" si="19" ref="AI3:AI32">IF(S$1="",0,IF(S3="",0,IF(AND(S$1=S3,T$1=T3),5,IF(S$1-T$1=S3-T3,4,IF(SIGN(S$1-T$1)=SIGN(S3-T3),3,0)))))</f>
        <v>5</v>
      </c>
      <c r="AJ3" s="1">
        <f aca="true" t="shared" si="20" ref="AJ3:AJ32">IF(U$1="",0,IF(U3="",0,IF(AND(U$1=U3,V$1=V3),5,IF(U$1-V$1=U3-V3,4,IF(SIGN(U$1-V$1)=SIGN(U3-V3),3,0)))))</f>
        <v>3</v>
      </c>
      <c r="AK3" s="2">
        <f aca="true" t="shared" si="21" ref="AK3:AK32">IF(W$1="",0,IF(W3="",0,IF(AND(W$1=W3,X$1=X3),5,IF(W$1-X$1=W3-X3,4,IF(SIGN(W$1-X$1)=SIGN(W3-X3),3,0)))))</f>
        <v>5</v>
      </c>
      <c r="AL3" s="1">
        <f aca="true" t="shared" si="22" ref="AL3:AL32">IF(Y$1="",0,IF(Y3="",0,IF(AND(Y$1=Y3,Z$1=Z3),5,IF(Y$1-Z$1=Y3-Z3,4,IF(SIGN(Y$1-Z$1)=SIGN(Y3-Z3),3,0)))))</f>
        <v>0</v>
      </c>
      <c r="AM3" s="2">
        <f aca="true" t="shared" si="23" ref="AM3:AM32">IF(AA$1="",0,IF(AA3="",0,IF(AND(AA$1=AA3,AB$1=AB3),5,IF(AA$1-AB$1=AA3-AB3,4,IF(SIGN(AA$1-AB$1)=SIGN(AA3-AB3),3,0)))))</f>
        <v>0</v>
      </c>
      <c r="AN3">
        <f aca="true" t="shared" si="24" ref="AN3:AN32">SUM(AF3:AM3)</f>
        <v>21</v>
      </c>
    </row>
    <row r="4" spans="1:40" ht="15">
      <c r="A4" t="s">
        <v>20</v>
      </c>
      <c r="B4">
        <v>30712348</v>
      </c>
      <c r="C4" s="6">
        <v>0.08402777777777777</v>
      </c>
      <c r="D4" s="6">
        <v>0.08333333333333333</v>
      </c>
      <c r="E4" s="6">
        <v>0.04305555555555556</v>
      </c>
      <c r="F4" s="6">
        <v>0.043750000000000004</v>
      </c>
      <c r="G4" s="6">
        <v>0.08402777777777777</v>
      </c>
      <c r="H4" s="6">
        <v>0.001388888888888889</v>
      </c>
      <c r="M4" s="1">
        <f t="shared" si="0"/>
        <v>2</v>
      </c>
      <c r="N4" s="1">
        <f t="shared" si="1"/>
        <v>1</v>
      </c>
      <c r="O4" s="2">
        <f t="shared" si="2"/>
        <v>2</v>
      </c>
      <c r="P4" s="2">
        <f t="shared" si="3"/>
        <v>0</v>
      </c>
      <c r="Q4" s="1">
        <f t="shared" si="4"/>
        <v>1</v>
      </c>
      <c r="R4" s="1">
        <f t="shared" si="5"/>
        <v>2</v>
      </c>
      <c r="S4" s="2">
        <f t="shared" si="6"/>
        <v>1</v>
      </c>
      <c r="T4" s="2">
        <f t="shared" si="7"/>
        <v>3</v>
      </c>
      <c r="U4" s="1">
        <f t="shared" si="8"/>
        <v>2</v>
      </c>
      <c r="V4" s="1">
        <f t="shared" si="9"/>
        <v>1</v>
      </c>
      <c r="W4" s="2">
        <f t="shared" si="10"/>
        <v>0</v>
      </c>
      <c r="X4" s="2">
        <f t="shared" si="11"/>
        <v>2</v>
      </c>
      <c r="Y4" s="1">
        <f t="shared" si="12"/>
      </c>
      <c r="Z4" s="1">
        <f t="shared" si="13"/>
      </c>
      <c r="AA4" s="2">
        <f t="shared" si="14"/>
      </c>
      <c r="AB4" s="2">
        <f t="shared" si="15"/>
      </c>
      <c r="AF4" s="1">
        <f t="shared" si="16"/>
        <v>0</v>
      </c>
      <c r="AG4" s="2">
        <f t="shared" si="17"/>
        <v>3</v>
      </c>
      <c r="AH4" s="1">
        <f t="shared" si="18"/>
        <v>4</v>
      </c>
      <c r="AI4" s="2">
        <f t="shared" si="19"/>
        <v>3</v>
      </c>
      <c r="AJ4" s="1">
        <f t="shared" si="20"/>
        <v>0</v>
      </c>
      <c r="AK4" s="2">
        <f t="shared" si="21"/>
        <v>5</v>
      </c>
      <c r="AL4" s="1">
        <f t="shared" si="22"/>
        <v>0</v>
      </c>
      <c r="AM4" s="2">
        <f t="shared" si="23"/>
        <v>0</v>
      </c>
      <c r="AN4">
        <f t="shared" si="24"/>
        <v>15</v>
      </c>
    </row>
    <row r="5" spans="1:40" ht="15">
      <c r="A5" t="s">
        <v>69</v>
      </c>
      <c r="B5">
        <v>30923465</v>
      </c>
      <c r="C5" s="6">
        <v>0.08333333333333333</v>
      </c>
      <c r="D5" s="6">
        <v>0.12569444444444444</v>
      </c>
      <c r="E5" s="6">
        <v>0.041666666666666664</v>
      </c>
      <c r="F5" s="6">
        <v>0.04305555555555556</v>
      </c>
      <c r="G5" s="6">
        <v>0.0006944444444444445</v>
      </c>
      <c r="H5" s="6">
        <v>0.001388888888888889</v>
      </c>
      <c r="M5" s="1">
        <f t="shared" si="0"/>
        <v>2</v>
      </c>
      <c r="N5" s="1">
        <f t="shared" si="1"/>
        <v>0</v>
      </c>
      <c r="O5" s="2">
        <f t="shared" si="2"/>
        <v>3</v>
      </c>
      <c r="P5" s="2">
        <f t="shared" si="3"/>
        <v>1</v>
      </c>
      <c r="Q5" s="1">
        <f t="shared" si="4"/>
        <v>1</v>
      </c>
      <c r="R5" s="1">
        <f t="shared" si="5"/>
        <v>0</v>
      </c>
      <c r="S5" s="2">
        <f t="shared" si="6"/>
        <v>1</v>
      </c>
      <c r="T5" s="2">
        <f t="shared" si="7"/>
        <v>2</v>
      </c>
      <c r="U5" s="1">
        <f t="shared" si="8"/>
        <v>0</v>
      </c>
      <c r="V5" s="1">
        <f t="shared" si="9"/>
        <v>1</v>
      </c>
      <c r="W5" s="2">
        <f t="shared" si="10"/>
        <v>0</v>
      </c>
      <c r="X5" s="2">
        <f t="shared" si="11"/>
        <v>2</v>
      </c>
      <c r="Y5" s="1">
        <f t="shared" si="12"/>
      </c>
      <c r="Z5" s="1">
        <f t="shared" si="13"/>
      </c>
      <c r="AA5" s="2">
        <f t="shared" si="14"/>
      </c>
      <c r="AB5" s="2">
        <f t="shared" si="15"/>
      </c>
      <c r="AF5" s="1">
        <f t="shared" si="16"/>
        <v>0</v>
      </c>
      <c r="AG5" s="2">
        <f t="shared" si="17"/>
        <v>3</v>
      </c>
      <c r="AH5" s="1">
        <f t="shared" si="18"/>
        <v>0</v>
      </c>
      <c r="AI5" s="2">
        <f t="shared" si="19"/>
        <v>5</v>
      </c>
      <c r="AJ5" s="1">
        <f t="shared" si="20"/>
        <v>3</v>
      </c>
      <c r="AK5" s="2">
        <f t="shared" si="21"/>
        <v>5</v>
      </c>
      <c r="AL5" s="1">
        <f t="shared" si="22"/>
        <v>0</v>
      </c>
      <c r="AM5" s="2">
        <f t="shared" si="23"/>
        <v>0</v>
      </c>
      <c r="AN5">
        <f t="shared" si="24"/>
        <v>16</v>
      </c>
    </row>
    <row r="6" spans="1:40" ht="15">
      <c r="A6" t="s">
        <v>82</v>
      </c>
      <c r="B6">
        <v>30995525</v>
      </c>
      <c r="C6" s="6">
        <v>0.08333333333333333</v>
      </c>
      <c r="D6" s="6">
        <v>0.04305555555555556</v>
      </c>
      <c r="E6" s="6">
        <v>0.04305555555555556</v>
      </c>
      <c r="F6" s="6">
        <v>0.042361111111111106</v>
      </c>
      <c r="G6" s="6">
        <v>0.042361111111111106</v>
      </c>
      <c r="H6" s="6">
        <v>0.001388888888888889</v>
      </c>
      <c r="M6" s="1">
        <f t="shared" si="0"/>
        <v>2</v>
      </c>
      <c r="N6" s="1">
        <f t="shared" si="1"/>
        <v>0</v>
      </c>
      <c r="O6" s="2">
        <f t="shared" si="2"/>
        <v>1</v>
      </c>
      <c r="P6" s="2">
        <f t="shared" si="3"/>
        <v>2</v>
      </c>
      <c r="Q6" s="1">
        <f t="shared" si="4"/>
        <v>1</v>
      </c>
      <c r="R6" s="1">
        <f t="shared" si="5"/>
        <v>2</v>
      </c>
      <c r="S6" s="2">
        <f t="shared" si="6"/>
        <v>1</v>
      </c>
      <c r="T6" s="2">
        <f t="shared" si="7"/>
        <v>1</v>
      </c>
      <c r="U6" s="1">
        <f t="shared" si="8"/>
        <v>1</v>
      </c>
      <c r="V6" s="1">
        <f t="shared" si="9"/>
        <v>1</v>
      </c>
      <c r="W6" s="2">
        <f t="shared" si="10"/>
        <v>0</v>
      </c>
      <c r="X6" s="2">
        <f t="shared" si="11"/>
        <v>2</v>
      </c>
      <c r="Y6" s="1">
        <f t="shared" si="12"/>
      </c>
      <c r="Z6" s="1">
        <f t="shared" si="13"/>
      </c>
      <c r="AA6" s="2">
        <f t="shared" si="14"/>
      </c>
      <c r="AB6" s="2">
        <f t="shared" si="15"/>
      </c>
      <c r="AF6" s="1">
        <f t="shared" si="16"/>
        <v>0</v>
      </c>
      <c r="AG6" s="2">
        <f t="shared" si="17"/>
        <v>0</v>
      </c>
      <c r="AH6" s="1">
        <f t="shared" si="18"/>
        <v>4</v>
      </c>
      <c r="AI6" s="2">
        <f t="shared" si="19"/>
        <v>0</v>
      </c>
      <c r="AJ6" s="1">
        <f t="shared" si="20"/>
        <v>0</v>
      </c>
      <c r="AK6" s="2">
        <f t="shared" si="21"/>
        <v>5</v>
      </c>
      <c r="AL6" s="1">
        <f t="shared" si="22"/>
        <v>0</v>
      </c>
      <c r="AM6" s="2">
        <f t="shared" si="23"/>
        <v>0</v>
      </c>
      <c r="AN6">
        <f t="shared" si="24"/>
        <v>9</v>
      </c>
    </row>
    <row r="7" spans="1:40" ht="15">
      <c r="A7" t="s">
        <v>21</v>
      </c>
      <c r="B7">
        <v>30714239</v>
      </c>
      <c r="C7" s="6">
        <v>0.08333333333333333</v>
      </c>
      <c r="D7" s="6">
        <v>0.08333333333333333</v>
      </c>
      <c r="E7" s="6">
        <v>0.04305555555555556</v>
      </c>
      <c r="F7" s="6">
        <v>0.04305555555555556</v>
      </c>
      <c r="G7" s="6">
        <v>0.04305555555555556</v>
      </c>
      <c r="H7" s="6">
        <v>0.001388888888888889</v>
      </c>
      <c r="M7" s="1">
        <f t="shared" si="0"/>
        <v>2</v>
      </c>
      <c r="N7" s="1">
        <f t="shared" si="1"/>
        <v>0</v>
      </c>
      <c r="O7" s="2">
        <f t="shared" si="2"/>
        <v>2</v>
      </c>
      <c r="P7" s="2">
        <f t="shared" si="3"/>
        <v>0</v>
      </c>
      <c r="Q7" s="1">
        <f t="shared" si="4"/>
        <v>1</v>
      </c>
      <c r="R7" s="1">
        <f t="shared" si="5"/>
        <v>2</v>
      </c>
      <c r="S7" s="2">
        <f t="shared" si="6"/>
        <v>1</v>
      </c>
      <c r="T7" s="2">
        <f t="shared" si="7"/>
        <v>2</v>
      </c>
      <c r="U7" s="1">
        <f t="shared" si="8"/>
        <v>1</v>
      </c>
      <c r="V7" s="1">
        <f t="shared" si="9"/>
        <v>2</v>
      </c>
      <c r="W7" s="2">
        <f t="shared" si="10"/>
        <v>0</v>
      </c>
      <c r="X7" s="2">
        <f t="shared" si="11"/>
        <v>2</v>
      </c>
      <c r="Y7" s="1">
        <f t="shared" si="12"/>
      </c>
      <c r="Z7" s="1">
        <f t="shared" si="13"/>
      </c>
      <c r="AA7" s="2">
        <f t="shared" si="14"/>
      </c>
      <c r="AB7" s="2">
        <f t="shared" si="15"/>
      </c>
      <c r="AF7" s="1">
        <f t="shared" si="16"/>
        <v>0</v>
      </c>
      <c r="AG7" s="2">
        <f t="shared" si="17"/>
        <v>3</v>
      </c>
      <c r="AH7" s="1">
        <f t="shared" si="18"/>
        <v>4</v>
      </c>
      <c r="AI7" s="2">
        <f t="shared" si="19"/>
        <v>5</v>
      </c>
      <c r="AJ7" s="1">
        <f t="shared" si="20"/>
        <v>3</v>
      </c>
      <c r="AK7" s="2">
        <f t="shared" si="21"/>
        <v>5</v>
      </c>
      <c r="AL7" s="1">
        <f t="shared" si="22"/>
        <v>0</v>
      </c>
      <c r="AM7" s="2">
        <f t="shared" si="23"/>
        <v>0</v>
      </c>
      <c r="AN7">
        <f t="shared" si="24"/>
        <v>20</v>
      </c>
    </row>
    <row r="8" spans="1:40" ht="15">
      <c r="A8" t="s">
        <v>71</v>
      </c>
      <c r="B8">
        <v>30931962</v>
      </c>
      <c r="C8" s="6">
        <v>0.08333333333333333</v>
      </c>
      <c r="D8" s="6">
        <v>0.08402777777777777</v>
      </c>
      <c r="E8" s="6">
        <v>0.0006944444444444445</v>
      </c>
      <c r="F8" s="6">
        <v>0.001388888888888889</v>
      </c>
      <c r="G8" s="6">
        <v>0.001388888888888889</v>
      </c>
      <c r="H8" s="6">
        <v>0.001388888888888889</v>
      </c>
      <c r="M8" s="1">
        <f t="shared" si="0"/>
        <v>2</v>
      </c>
      <c r="N8" s="1">
        <f t="shared" si="1"/>
        <v>0</v>
      </c>
      <c r="O8" s="2">
        <f t="shared" si="2"/>
        <v>2</v>
      </c>
      <c r="P8" s="2">
        <f t="shared" si="3"/>
        <v>1</v>
      </c>
      <c r="Q8" s="1">
        <f t="shared" si="4"/>
        <v>0</v>
      </c>
      <c r="R8" s="1">
        <f t="shared" si="5"/>
        <v>1</v>
      </c>
      <c r="S8" s="2">
        <f t="shared" si="6"/>
        <v>0</v>
      </c>
      <c r="T8" s="2">
        <f t="shared" si="7"/>
        <v>2</v>
      </c>
      <c r="U8" s="1">
        <f t="shared" si="8"/>
        <v>0</v>
      </c>
      <c r="V8" s="1">
        <f t="shared" si="9"/>
        <v>2</v>
      </c>
      <c r="W8" s="2">
        <f t="shared" si="10"/>
        <v>0</v>
      </c>
      <c r="X8" s="2">
        <f t="shared" si="11"/>
        <v>2</v>
      </c>
      <c r="Y8" s="1">
        <f t="shared" si="12"/>
      </c>
      <c r="Z8" s="1">
        <f t="shared" si="13"/>
      </c>
      <c r="AA8" s="2">
        <f t="shared" si="14"/>
      </c>
      <c r="AB8" s="2">
        <f t="shared" si="15"/>
      </c>
      <c r="AF8" s="1">
        <f t="shared" si="16"/>
        <v>0</v>
      </c>
      <c r="AG8" s="2">
        <f t="shared" si="17"/>
        <v>3</v>
      </c>
      <c r="AH8" s="1">
        <f t="shared" si="18"/>
        <v>5</v>
      </c>
      <c r="AI8" s="2">
        <f t="shared" si="19"/>
        <v>3</v>
      </c>
      <c r="AJ8" s="1">
        <f t="shared" si="20"/>
        <v>3</v>
      </c>
      <c r="AK8" s="2">
        <f t="shared" si="21"/>
        <v>5</v>
      </c>
      <c r="AL8" s="1">
        <f t="shared" si="22"/>
        <v>0</v>
      </c>
      <c r="AM8" s="2">
        <f t="shared" si="23"/>
        <v>0</v>
      </c>
      <c r="AN8">
        <f t="shared" si="24"/>
        <v>19</v>
      </c>
    </row>
    <row r="9" spans="1:40" ht="15">
      <c r="A9" t="s">
        <v>77</v>
      </c>
      <c r="B9">
        <v>30951777</v>
      </c>
      <c r="C9" s="6">
        <v>0.042361111111111106</v>
      </c>
      <c r="D9" s="6">
        <v>0.08402777777777777</v>
      </c>
      <c r="E9" s="6">
        <v>0.042361111111111106</v>
      </c>
      <c r="F9" s="6">
        <v>0.001388888888888889</v>
      </c>
      <c r="G9" s="6">
        <v>0.04305555555555556</v>
      </c>
      <c r="H9" s="6">
        <v>0.04305555555555556</v>
      </c>
      <c r="M9" s="1">
        <f t="shared" si="0"/>
        <v>1</v>
      </c>
      <c r="N9" s="1">
        <f t="shared" si="1"/>
        <v>1</v>
      </c>
      <c r="O9" s="2">
        <f t="shared" si="2"/>
        <v>2</v>
      </c>
      <c r="P9" s="2">
        <f t="shared" si="3"/>
        <v>1</v>
      </c>
      <c r="Q9" s="1">
        <f t="shared" si="4"/>
        <v>1</v>
      </c>
      <c r="R9" s="1">
        <f t="shared" si="5"/>
        <v>1</v>
      </c>
      <c r="S9" s="2">
        <f t="shared" si="6"/>
        <v>0</v>
      </c>
      <c r="T9" s="2">
        <f t="shared" si="7"/>
        <v>2</v>
      </c>
      <c r="U9" s="1">
        <f t="shared" si="8"/>
        <v>1</v>
      </c>
      <c r="V9" s="1">
        <f t="shared" si="9"/>
        <v>2</v>
      </c>
      <c r="W9" s="2">
        <f t="shared" si="10"/>
        <v>1</v>
      </c>
      <c r="X9" s="2">
        <f t="shared" si="11"/>
        <v>2</v>
      </c>
      <c r="Y9" s="1">
        <f t="shared" si="12"/>
      </c>
      <c r="Z9" s="1">
        <f t="shared" si="13"/>
      </c>
      <c r="AA9" s="2">
        <f t="shared" si="14"/>
      </c>
      <c r="AB9" s="2">
        <f t="shared" si="15"/>
      </c>
      <c r="AF9" s="1">
        <f t="shared" si="16"/>
        <v>0</v>
      </c>
      <c r="AG9" s="2">
        <f t="shared" si="17"/>
        <v>3</v>
      </c>
      <c r="AH9" s="1">
        <f t="shared" si="18"/>
        <v>0</v>
      </c>
      <c r="AI9" s="2">
        <f t="shared" si="19"/>
        <v>3</v>
      </c>
      <c r="AJ9" s="1">
        <f t="shared" si="20"/>
        <v>3</v>
      </c>
      <c r="AK9" s="2">
        <f t="shared" si="21"/>
        <v>3</v>
      </c>
      <c r="AL9" s="1">
        <f t="shared" si="22"/>
        <v>0</v>
      </c>
      <c r="AM9" s="2">
        <f t="shared" si="23"/>
        <v>0</v>
      </c>
      <c r="AN9">
        <f t="shared" si="24"/>
        <v>12</v>
      </c>
    </row>
    <row r="10" spans="1:40" ht="15">
      <c r="A10" t="s">
        <v>70</v>
      </c>
      <c r="B10">
        <v>30920050</v>
      </c>
      <c r="C10" s="6">
        <v>0.08333333333333333</v>
      </c>
      <c r="D10" s="6">
        <v>0.08402777777777777</v>
      </c>
      <c r="E10" s="6">
        <v>0.0006944444444444445</v>
      </c>
      <c r="F10" s="6">
        <v>0.04305555555555556</v>
      </c>
      <c r="G10" s="6">
        <v>0.0006944444444444445</v>
      </c>
      <c r="H10" s="6">
        <v>0.001388888888888889</v>
      </c>
      <c r="M10" s="1">
        <f t="shared" si="0"/>
        <v>2</v>
      </c>
      <c r="N10" s="1">
        <f t="shared" si="1"/>
        <v>0</v>
      </c>
      <c r="O10" s="2">
        <f t="shared" si="2"/>
        <v>2</v>
      </c>
      <c r="P10" s="2">
        <f t="shared" si="3"/>
        <v>1</v>
      </c>
      <c r="Q10" s="1">
        <f t="shared" si="4"/>
        <v>0</v>
      </c>
      <c r="R10" s="1">
        <f t="shared" si="5"/>
        <v>1</v>
      </c>
      <c r="S10" s="2">
        <f t="shared" si="6"/>
        <v>1</v>
      </c>
      <c r="T10" s="2">
        <f t="shared" si="7"/>
        <v>2</v>
      </c>
      <c r="U10" s="1">
        <f t="shared" si="8"/>
        <v>0</v>
      </c>
      <c r="V10" s="1">
        <f t="shared" si="9"/>
        <v>1</v>
      </c>
      <c r="W10" s="2">
        <f t="shared" si="10"/>
        <v>0</v>
      </c>
      <c r="X10" s="2">
        <f t="shared" si="11"/>
        <v>2</v>
      </c>
      <c r="Y10" s="1">
        <f t="shared" si="12"/>
      </c>
      <c r="Z10" s="1">
        <f t="shared" si="13"/>
      </c>
      <c r="AA10" s="2">
        <f t="shared" si="14"/>
      </c>
      <c r="AB10" s="2">
        <f t="shared" si="15"/>
      </c>
      <c r="AF10" s="1">
        <f t="shared" si="16"/>
        <v>0</v>
      </c>
      <c r="AG10" s="2">
        <f t="shared" si="17"/>
        <v>3</v>
      </c>
      <c r="AH10" s="1">
        <f t="shared" si="18"/>
        <v>5</v>
      </c>
      <c r="AI10" s="2">
        <f t="shared" si="19"/>
        <v>5</v>
      </c>
      <c r="AJ10" s="1">
        <f t="shared" si="20"/>
        <v>3</v>
      </c>
      <c r="AK10" s="2">
        <f t="shared" si="21"/>
        <v>5</v>
      </c>
      <c r="AL10" s="1">
        <f t="shared" si="22"/>
        <v>0</v>
      </c>
      <c r="AM10" s="2">
        <f t="shared" si="23"/>
        <v>0</v>
      </c>
      <c r="AN10">
        <f t="shared" si="24"/>
        <v>21</v>
      </c>
    </row>
    <row r="11" spans="1:40" ht="15">
      <c r="A11" t="s">
        <v>61</v>
      </c>
      <c r="B11">
        <v>30804858</v>
      </c>
      <c r="C11" s="6">
        <v>0.12569444444444444</v>
      </c>
      <c r="D11" s="6">
        <v>0.08333333333333333</v>
      </c>
      <c r="E11" s="6">
        <v>0.04305555555555556</v>
      </c>
      <c r="F11" s="6">
        <v>0.043750000000000004</v>
      </c>
      <c r="G11" s="6">
        <v>0.042361111111111106</v>
      </c>
      <c r="H11" s="6">
        <v>0.001388888888888889</v>
      </c>
      <c r="M11" s="1">
        <f t="shared" si="0"/>
        <v>3</v>
      </c>
      <c r="N11" s="1">
        <f t="shared" si="1"/>
        <v>1</v>
      </c>
      <c r="O11" s="2">
        <f t="shared" si="2"/>
        <v>2</v>
      </c>
      <c r="P11" s="2">
        <f t="shared" si="3"/>
        <v>0</v>
      </c>
      <c r="Q11" s="1">
        <f t="shared" si="4"/>
        <v>1</v>
      </c>
      <c r="R11" s="1">
        <f t="shared" si="5"/>
        <v>2</v>
      </c>
      <c r="S11" s="2">
        <f t="shared" si="6"/>
        <v>1</v>
      </c>
      <c r="T11" s="2">
        <f t="shared" si="7"/>
        <v>3</v>
      </c>
      <c r="U11" s="1">
        <f t="shared" si="8"/>
        <v>1</v>
      </c>
      <c r="V11" s="1">
        <f t="shared" si="9"/>
        <v>1</v>
      </c>
      <c r="W11" s="2">
        <f t="shared" si="10"/>
        <v>0</v>
      </c>
      <c r="X11" s="2">
        <f t="shared" si="11"/>
        <v>2</v>
      </c>
      <c r="Y11" s="1">
        <f t="shared" si="12"/>
      </c>
      <c r="Z11" s="1">
        <f t="shared" si="13"/>
      </c>
      <c r="AA11" s="2">
        <f t="shared" si="14"/>
      </c>
      <c r="AB11" s="2">
        <f t="shared" si="15"/>
      </c>
      <c r="AF11" s="1">
        <f t="shared" si="16"/>
        <v>0</v>
      </c>
      <c r="AG11" s="2">
        <f t="shared" si="17"/>
        <v>3</v>
      </c>
      <c r="AH11" s="1">
        <f t="shared" si="18"/>
        <v>4</v>
      </c>
      <c r="AI11" s="2">
        <f t="shared" si="19"/>
        <v>3</v>
      </c>
      <c r="AJ11" s="1">
        <f t="shared" si="20"/>
        <v>0</v>
      </c>
      <c r="AK11" s="2">
        <f t="shared" si="21"/>
        <v>5</v>
      </c>
      <c r="AL11" s="1">
        <f t="shared" si="22"/>
        <v>0</v>
      </c>
      <c r="AM11" s="2">
        <f t="shared" si="23"/>
        <v>0</v>
      </c>
      <c r="AN11">
        <f t="shared" si="24"/>
        <v>15</v>
      </c>
    </row>
    <row r="12" spans="1:40" ht="15">
      <c r="A12" t="s">
        <v>84</v>
      </c>
      <c r="B12">
        <v>31208453</v>
      </c>
      <c r="C12" s="6">
        <v>0.08402777777777777</v>
      </c>
      <c r="D12" s="6">
        <v>0.08402777777777777</v>
      </c>
      <c r="E12" s="6">
        <v>0.04305555555555556</v>
      </c>
      <c r="F12" s="6">
        <v>0.04305555555555556</v>
      </c>
      <c r="G12" s="6">
        <v>0.08402777777777777</v>
      </c>
      <c r="H12" s="6">
        <v>0.04305555555555556</v>
      </c>
      <c r="M12" s="1">
        <f t="shared" si="0"/>
        <v>2</v>
      </c>
      <c r="N12" s="1">
        <f t="shared" si="1"/>
        <v>1</v>
      </c>
      <c r="O12" s="2">
        <f t="shared" si="2"/>
        <v>2</v>
      </c>
      <c r="P12" s="2">
        <f t="shared" si="3"/>
        <v>1</v>
      </c>
      <c r="Q12" s="1">
        <f t="shared" si="4"/>
        <v>1</v>
      </c>
      <c r="R12" s="1">
        <f t="shared" si="5"/>
        <v>2</v>
      </c>
      <c r="S12" s="2">
        <f t="shared" si="6"/>
        <v>1</v>
      </c>
      <c r="T12" s="2">
        <f t="shared" si="7"/>
        <v>2</v>
      </c>
      <c r="U12" s="1">
        <f t="shared" si="8"/>
        <v>2</v>
      </c>
      <c r="V12" s="1">
        <f t="shared" si="9"/>
        <v>1</v>
      </c>
      <c r="W12" s="2">
        <f t="shared" si="10"/>
        <v>1</v>
      </c>
      <c r="X12" s="2">
        <f t="shared" si="11"/>
        <v>2</v>
      </c>
      <c r="Y12" s="1">
        <f t="shared" si="12"/>
      </c>
      <c r="Z12" s="1">
        <f t="shared" si="13"/>
      </c>
      <c r="AA12" s="2">
        <f t="shared" si="14"/>
      </c>
      <c r="AB12" s="2">
        <f t="shared" si="15"/>
      </c>
      <c r="AF12" s="1">
        <f t="shared" si="16"/>
        <v>0</v>
      </c>
      <c r="AG12" s="2">
        <f t="shared" si="17"/>
        <v>3</v>
      </c>
      <c r="AH12" s="1">
        <f t="shared" si="18"/>
        <v>4</v>
      </c>
      <c r="AI12" s="2">
        <f t="shared" si="19"/>
        <v>5</v>
      </c>
      <c r="AJ12" s="1">
        <f t="shared" si="20"/>
        <v>0</v>
      </c>
      <c r="AK12" s="2">
        <f t="shared" si="21"/>
        <v>3</v>
      </c>
      <c r="AL12" s="1">
        <f t="shared" si="22"/>
        <v>0</v>
      </c>
      <c r="AM12" s="2">
        <f t="shared" si="23"/>
        <v>0</v>
      </c>
      <c r="AN12">
        <f t="shared" si="24"/>
        <v>15</v>
      </c>
    </row>
    <row r="13" spans="1:40" ht="15">
      <c r="A13" t="s">
        <v>59</v>
      </c>
      <c r="B13">
        <v>30932790</v>
      </c>
      <c r="C13" s="6">
        <v>0.08402777777777777</v>
      </c>
      <c r="D13" s="6">
        <v>0.08333333333333333</v>
      </c>
      <c r="E13" s="6">
        <v>0.001388888888888889</v>
      </c>
      <c r="F13" s="6">
        <v>0.04305555555555556</v>
      </c>
      <c r="G13" s="6">
        <v>0.04305555555555556</v>
      </c>
      <c r="H13" s="6">
        <v>0.001388888888888889</v>
      </c>
      <c r="M13" s="1">
        <f t="shared" si="0"/>
        <v>2</v>
      </c>
      <c r="N13" s="1">
        <f t="shared" si="1"/>
        <v>1</v>
      </c>
      <c r="O13" s="2">
        <f t="shared" si="2"/>
        <v>2</v>
      </c>
      <c r="P13" s="2">
        <f t="shared" si="3"/>
        <v>0</v>
      </c>
      <c r="Q13" s="1">
        <f t="shared" si="4"/>
        <v>0</v>
      </c>
      <c r="R13" s="1">
        <f t="shared" si="5"/>
        <v>2</v>
      </c>
      <c r="S13" s="2">
        <f t="shared" si="6"/>
        <v>1</v>
      </c>
      <c r="T13" s="2">
        <f t="shared" si="7"/>
        <v>2</v>
      </c>
      <c r="U13" s="1">
        <f t="shared" si="8"/>
        <v>1</v>
      </c>
      <c r="V13" s="1">
        <f t="shared" si="9"/>
        <v>2</v>
      </c>
      <c r="W13" s="2">
        <f t="shared" si="10"/>
        <v>0</v>
      </c>
      <c r="X13" s="2">
        <f t="shared" si="11"/>
        <v>2</v>
      </c>
      <c r="Y13" s="1">
        <f t="shared" si="12"/>
      </c>
      <c r="Z13" s="1">
        <f t="shared" si="13"/>
      </c>
      <c r="AA13" s="2">
        <f t="shared" si="14"/>
      </c>
      <c r="AB13" s="2">
        <f t="shared" si="15"/>
      </c>
      <c r="AF13" s="1">
        <f t="shared" si="16"/>
        <v>0</v>
      </c>
      <c r="AG13" s="2">
        <f t="shared" si="17"/>
        <v>3</v>
      </c>
      <c r="AH13" s="1">
        <f t="shared" si="18"/>
        <v>3</v>
      </c>
      <c r="AI13" s="2">
        <f t="shared" si="19"/>
        <v>5</v>
      </c>
      <c r="AJ13" s="1">
        <f t="shared" si="20"/>
        <v>3</v>
      </c>
      <c r="AK13" s="2">
        <f t="shared" si="21"/>
        <v>5</v>
      </c>
      <c r="AL13" s="1">
        <f t="shared" si="22"/>
        <v>0</v>
      </c>
      <c r="AM13" s="2">
        <f t="shared" si="23"/>
        <v>0</v>
      </c>
      <c r="AN13">
        <f t="shared" si="24"/>
        <v>19</v>
      </c>
    </row>
    <row r="14" spans="1:40" ht="15">
      <c r="A14" t="s">
        <v>66</v>
      </c>
      <c r="B14">
        <v>30771288</v>
      </c>
      <c r="C14" s="6">
        <v>0.08402777777777777</v>
      </c>
      <c r="D14" s="6">
        <v>0.12569444444444444</v>
      </c>
      <c r="E14" s="6">
        <v>0.04305555555555556</v>
      </c>
      <c r="F14" s="6">
        <v>0.043750000000000004</v>
      </c>
      <c r="G14" s="6">
        <v>0.08402777777777777</v>
      </c>
      <c r="H14" s="6">
        <v>0.001388888888888889</v>
      </c>
      <c r="M14" s="1">
        <f t="shared" si="0"/>
        <v>2</v>
      </c>
      <c r="N14" s="1">
        <f t="shared" si="1"/>
        <v>1</v>
      </c>
      <c r="O14" s="2">
        <f t="shared" si="2"/>
        <v>3</v>
      </c>
      <c r="P14" s="2">
        <f t="shared" si="3"/>
        <v>1</v>
      </c>
      <c r="Q14" s="1">
        <f t="shared" si="4"/>
        <v>1</v>
      </c>
      <c r="R14" s="1">
        <f t="shared" si="5"/>
        <v>2</v>
      </c>
      <c r="S14" s="2">
        <f t="shared" si="6"/>
        <v>1</v>
      </c>
      <c r="T14" s="2">
        <f t="shared" si="7"/>
        <v>3</v>
      </c>
      <c r="U14" s="1">
        <f t="shared" si="8"/>
        <v>2</v>
      </c>
      <c r="V14" s="1">
        <f t="shared" si="9"/>
        <v>1</v>
      </c>
      <c r="W14" s="2">
        <f t="shared" si="10"/>
        <v>0</v>
      </c>
      <c r="X14" s="2">
        <f t="shared" si="11"/>
        <v>2</v>
      </c>
      <c r="Y14" s="1">
        <f t="shared" si="12"/>
      </c>
      <c r="Z14" s="1">
        <f t="shared" si="13"/>
      </c>
      <c r="AA14" s="2">
        <f t="shared" si="14"/>
      </c>
      <c r="AB14" s="2">
        <f t="shared" si="15"/>
      </c>
      <c r="AF14" s="1">
        <f t="shared" si="16"/>
        <v>0</v>
      </c>
      <c r="AG14" s="2">
        <f t="shared" si="17"/>
        <v>3</v>
      </c>
      <c r="AH14" s="1">
        <f t="shared" si="18"/>
        <v>4</v>
      </c>
      <c r="AI14" s="2">
        <f t="shared" si="19"/>
        <v>3</v>
      </c>
      <c r="AJ14" s="1">
        <f t="shared" si="20"/>
        <v>0</v>
      </c>
      <c r="AK14" s="2">
        <f t="shared" si="21"/>
        <v>5</v>
      </c>
      <c r="AL14" s="1">
        <f t="shared" si="22"/>
        <v>0</v>
      </c>
      <c r="AM14" s="2">
        <f t="shared" si="23"/>
        <v>0</v>
      </c>
      <c r="AN14">
        <f t="shared" si="24"/>
        <v>15</v>
      </c>
    </row>
    <row r="15" spans="1:40" ht="15">
      <c r="A15" t="s">
        <v>78</v>
      </c>
      <c r="B15">
        <v>30918263</v>
      </c>
      <c r="C15" s="6">
        <v>0.08333333333333333</v>
      </c>
      <c r="D15" s="6">
        <v>0.08402777777777777</v>
      </c>
      <c r="E15" s="6">
        <v>0.043750000000000004</v>
      </c>
      <c r="F15" s="6">
        <v>0.04305555555555556</v>
      </c>
      <c r="G15" s="6">
        <v>0.042361111111111106</v>
      </c>
      <c r="H15" s="6">
        <v>0.001388888888888889</v>
      </c>
      <c r="M15" s="1">
        <f t="shared" si="0"/>
        <v>2</v>
      </c>
      <c r="N15" s="1">
        <f t="shared" si="1"/>
        <v>0</v>
      </c>
      <c r="O15" s="2">
        <f t="shared" si="2"/>
        <v>2</v>
      </c>
      <c r="P15" s="2">
        <f t="shared" si="3"/>
        <v>1</v>
      </c>
      <c r="Q15" s="1">
        <f t="shared" si="4"/>
        <v>1</v>
      </c>
      <c r="R15" s="1">
        <f t="shared" si="5"/>
        <v>3</v>
      </c>
      <c r="S15" s="2">
        <f t="shared" si="6"/>
        <v>1</v>
      </c>
      <c r="T15" s="2">
        <f t="shared" si="7"/>
        <v>2</v>
      </c>
      <c r="U15" s="1">
        <f t="shared" si="8"/>
        <v>1</v>
      </c>
      <c r="V15" s="1">
        <f t="shared" si="9"/>
        <v>1</v>
      </c>
      <c r="W15" s="2">
        <f t="shared" si="10"/>
        <v>0</v>
      </c>
      <c r="X15" s="2">
        <f t="shared" si="11"/>
        <v>2</v>
      </c>
      <c r="Y15" s="1">
        <f t="shared" si="12"/>
      </c>
      <c r="Z15" s="1">
        <f t="shared" si="13"/>
      </c>
      <c r="AA15" s="2">
        <f t="shared" si="14"/>
      </c>
      <c r="AB15" s="2">
        <f t="shared" si="15"/>
      </c>
      <c r="AF15" s="1">
        <f t="shared" si="16"/>
        <v>0</v>
      </c>
      <c r="AG15" s="2">
        <f t="shared" si="17"/>
        <v>3</v>
      </c>
      <c r="AH15" s="1">
        <f t="shared" si="18"/>
        <v>3</v>
      </c>
      <c r="AI15" s="2">
        <f t="shared" si="19"/>
        <v>5</v>
      </c>
      <c r="AJ15" s="1">
        <f t="shared" si="20"/>
        <v>0</v>
      </c>
      <c r="AK15" s="2">
        <f t="shared" si="21"/>
        <v>5</v>
      </c>
      <c r="AL15" s="1">
        <f t="shared" si="22"/>
        <v>0</v>
      </c>
      <c r="AM15" s="2">
        <f t="shared" si="23"/>
        <v>0</v>
      </c>
      <c r="AN15">
        <f t="shared" si="24"/>
        <v>16</v>
      </c>
    </row>
    <row r="16" spans="1:40" ht="15">
      <c r="A16" t="s">
        <v>25</v>
      </c>
      <c r="B16">
        <v>30660647</v>
      </c>
      <c r="C16" s="6">
        <v>0.08333333333333333</v>
      </c>
      <c r="D16" s="6">
        <v>0.08333333333333333</v>
      </c>
      <c r="E16" s="6">
        <v>0.04305555555555556</v>
      </c>
      <c r="F16" s="6">
        <v>0.001388888888888889</v>
      </c>
      <c r="G16" s="6">
        <v>0.043750000000000004</v>
      </c>
      <c r="H16" s="6">
        <v>0.001388888888888889</v>
      </c>
      <c r="M16" s="1">
        <f t="shared" si="0"/>
        <v>2</v>
      </c>
      <c r="N16" s="1">
        <f t="shared" si="1"/>
        <v>0</v>
      </c>
      <c r="O16" s="2">
        <f t="shared" si="2"/>
        <v>2</v>
      </c>
      <c r="P16" s="2">
        <f t="shared" si="3"/>
        <v>0</v>
      </c>
      <c r="Q16" s="1">
        <f t="shared" si="4"/>
        <v>1</v>
      </c>
      <c r="R16" s="1">
        <f t="shared" si="5"/>
        <v>2</v>
      </c>
      <c r="S16" s="2">
        <f t="shared" si="6"/>
        <v>0</v>
      </c>
      <c r="T16" s="2">
        <f t="shared" si="7"/>
        <v>2</v>
      </c>
      <c r="U16" s="1">
        <f t="shared" si="8"/>
        <v>1</v>
      </c>
      <c r="V16" s="1">
        <f t="shared" si="9"/>
        <v>3</v>
      </c>
      <c r="W16" s="2">
        <f t="shared" si="10"/>
        <v>0</v>
      </c>
      <c r="X16" s="2">
        <f t="shared" si="11"/>
        <v>2</v>
      </c>
      <c r="Y16" s="1">
        <f t="shared" si="12"/>
      </c>
      <c r="Z16" s="1">
        <f t="shared" si="13"/>
      </c>
      <c r="AA16" s="2">
        <f t="shared" si="14"/>
      </c>
      <c r="AB16" s="2">
        <f t="shared" si="15"/>
      </c>
      <c r="AF16" s="1">
        <f t="shared" si="16"/>
        <v>0</v>
      </c>
      <c r="AG16" s="2">
        <f t="shared" si="17"/>
        <v>3</v>
      </c>
      <c r="AH16" s="1">
        <f t="shared" si="18"/>
        <v>4</v>
      </c>
      <c r="AI16" s="2">
        <f t="shared" si="19"/>
        <v>3</v>
      </c>
      <c r="AJ16" s="1">
        <f t="shared" si="20"/>
        <v>3</v>
      </c>
      <c r="AK16" s="2">
        <f t="shared" si="21"/>
        <v>5</v>
      </c>
      <c r="AL16" s="1">
        <f t="shared" si="22"/>
        <v>0</v>
      </c>
      <c r="AM16" s="2">
        <f t="shared" si="23"/>
        <v>0</v>
      </c>
      <c r="AN16">
        <f t="shared" si="24"/>
        <v>18</v>
      </c>
    </row>
    <row r="17" spans="1:40" ht="15">
      <c r="A17" t="s">
        <v>64</v>
      </c>
      <c r="B17">
        <v>30795362</v>
      </c>
      <c r="C17" s="6">
        <v>0.08402777777777777</v>
      </c>
      <c r="D17" s="6">
        <v>0.08333333333333333</v>
      </c>
      <c r="E17" s="6">
        <v>0.04305555555555556</v>
      </c>
      <c r="F17" s="6">
        <v>0.001388888888888889</v>
      </c>
      <c r="G17" s="6">
        <v>0.08402777777777777</v>
      </c>
      <c r="H17" s="6">
        <v>0.001388888888888889</v>
      </c>
      <c r="M17" s="1">
        <f t="shared" si="0"/>
        <v>2</v>
      </c>
      <c r="N17" s="1">
        <f t="shared" si="1"/>
        <v>1</v>
      </c>
      <c r="O17" s="2">
        <f t="shared" si="2"/>
        <v>2</v>
      </c>
      <c r="P17" s="2">
        <f t="shared" si="3"/>
        <v>0</v>
      </c>
      <c r="Q17" s="1">
        <f t="shared" si="4"/>
        <v>1</v>
      </c>
      <c r="R17" s="1">
        <f t="shared" si="5"/>
        <v>2</v>
      </c>
      <c r="S17" s="2">
        <f t="shared" si="6"/>
        <v>0</v>
      </c>
      <c r="T17" s="2">
        <f t="shared" si="7"/>
        <v>2</v>
      </c>
      <c r="U17" s="1">
        <f t="shared" si="8"/>
        <v>2</v>
      </c>
      <c r="V17" s="1">
        <f t="shared" si="9"/>
        <v>1</v>
      </c>
      <c r="W17" s="2">
        <f t="shared" si="10"/>
        <v>0</v>
      </c>
      <c r="X17" s="2">
        <f t="shared" si="11"/>
        <v>2</v>
      </c>
      <c r="Y17" s="1">
        <f t="shared" si="12"/>
      </c>
      <c r="Z17" s="1">
        <f t="shared" si="13"/>
      </c>
      <c r="AA17" s="2">
        <f t="shared" si="14"/>
      </c>
      <c r="AB17" s="2">
        <f t="shared" si="15"/>
      </c>
      <c r="AF17" s="1">
        <f t="shared" si="16"/>
        <v>0</v>
      </c>
      <c r="AG17" s="2">
        <f t="shared" si="17"/>
        <v>3</v>
      </c>
      <c r="AH17" s="1">
        <f t="shared" si="18"/>
        <v>4</v>
      </c>
      <c r="AI17" s="2">
        <f t="shared" si="19"/>
        <v>3</v>
      </c>
      <c r="AJ17" s="1">
        <f t="shared" si="20"/>
        <v>0</v>
      </c>
      <c r="AK17" s="2">
        <f t="shared" si="21"/>
        <v>5</v>
      </c>
      <c r="AL17" s="1">
        <f t="shared" si="22"/>
        <v>0</v>
      </c>
      <c r="AM17" s="2">
        <f t="shared" si="23"/>
        <v>0</v>
      </c>
      <c r="AN17">
        <f t="shared" si="24"/>
        <v>15</v>
      </c>
    </row>
    <row r="18" spans="1:40" ht="15">
      <c r="A18" t="s">
        <v>72</v>
      </c>
      <c r="B18">
        <v>30954225</v>
      </c>
      <c r="C18" s="6">
        <v>0.08402777777777777</v>
      </c>
      <c r="D18" s="6">
        <v>0.08402777777777777</v>
      </c>
      <c r="E18" s="6">
        <v>0.042361111111111106</v>
      </c>
      <c r="F18" s="6">
        <v>0.04305555555555556</v>
      </c>
      <c r="G18" s="6">
        <v>0.042361111111111106</v>
      </c>
      <c r="H18" s="6">
        <v>0.001388888888888889</v>
      </c>
      <c r="M18" s="1">
        <f t="shared" si="0"/>
        <v>2</v>
      </c>
      <c r="N18" s="1">
        <f t="shared" si="1"/>
        <v>1</v>
      </c>
      <c r="O18" s="2">
        <f t="shared" si="2"/>
        <v>2</v>
      </c>
      <c r="P18" s="2">
        <f t="shared" si="3"/>
        <v>1</v>
      </c>
      <c r="Q18" s="1">
        <f t="shared" si="4"/>
        <v>1</v>
      </c>
      <c r="R18" s="1">
        <f t="shared" si="5"/>
        <v>1</v>
      </c>
      <c r="S18" s="2">
        <f t="shared" si="6"/>
        <v>1</v>
      </c>
      <c r="T18" s="2">
        <f t="shared" si="7"/>
        <v>2</v>
      </c>
      <c r="U18" s="1">
        <f t="shared" si="8"/>
        <v>1</v>
      </c>
      <c r="V18" s="1">
        <f t="shared" si="9"/>
        <v>1</v>
      </c>
      <c r="W18" s="2">
        <f t="shared" si="10"/>
        <v>0</v>
      </c>
      <c r="X18" s="2">
        <f t="shared" si="11"/>
        <v>2</v>
      </c>
      <c r="Y18" s="1">
        <f t="shared" si="12"/>
      </c>
      <c r="Z18" s="1">
        <f t="shared" si="13"/>
      </c>
      <c r="AA18" s="2">
        <f t="shared" si="14"/>
      </c>
      <c r="AB18" s="2">
        <f t="shared" si="15"/>
      </c>
      <c r="AF18" s="1">
        <f t="shared" si="16"/>
        <v>0</v>
      </c>
      <c r="AG18" s="2">
        <f t="shared" si="17"/>
        <v>3</v>
      </c>
      <c r="AH18" s="1">
        <f t="shared" si="18"/>
        <v>0</v>
      </c>
      <c r="AI18" s="2">
        <f t="shared" si="19"/>
        <v>5</v>
      </c>
      <c r="AJ18" s="1">
        <f t="shared" si="20"/>
        <v>0</v>
      </c>
      <c r="AK18" s="2">
        <f t="shared" si="21"/>
        <v>5</v>
      </c>
      <c r="AL18" s="1">
        <f t="shared" si="22"/>
        <v>0</v>
      </c>
      <c r="AM18" s="2">
        <f t="shared" si="23"/>
        <v>0</v>
      </c>
      <c r="AN18">
        <f t="shared" si="24"/>
        <v>13</v>
      </c>
    </row>
    <row r="19" spans="1:40" ht="15">
      <c r="A19" t="s">
        <v>65</v>
      </c>
      <c r="B19">
        <v>30988761</v>
      </c>
      <c r="C19" s="6">
        <v>0.125</v>
      </c>
      <c r="D19" s="6">
        <v>0.16666666666666666</v>
      </c>
      <c r="E19" s="6">
        <v>0.042361111111111106</v>
      </c>
      <c r="F19" s="6">
        <v>0.04305555555555556</v>
      </c>
      <c r="G19" s="6">
        <v>0.001388888888888889</v>
      </c>
      <c r="H19" s="6">
        <v>0.002777777777777778</v>
      </c>
      <c r="M19" s="1">
        <f t="shared" si="0"/>
        <v>3</v>
      </c>
      <c r="N19" s="1">
        <f t="shared" si="1"/>
        <v>0</v>
      </c>
      <c r="O19" s="2">
        <f t="shared" si="2"/>
        <v>4</v>
      </c>
      <c r="P19" s="2">
        <f t="shared" si="3"/>
        <v>0</v>
      </c>
      <c r="Q19" s="1">
        <f t="shared" si="4"/>
        <v>1</v>
      </c>
      <c r="R19" s="1">
        <f t="shared" si="5"/>
        <v>1</v>
      </c>
      <c r="S19" s="2">
        <f t="shared" si="6"/>
        <v>1</v>
      </c>
      <c r="T19" s="2">
        <f t="shared" si="7"/>
        <v>2</v>
      </c>
      <c r="U19" s="1">
        <f t="shared" si="8"/>
        <v>0</v>
      </c>
      <c r="V19" s="1">
        <f t="shared" si="9"/>
        <v>2</v>
      </c>
      <c r="W19" s="2">
        <f t="shared" si="10"/>
        <v>0</v>
      </c>
      <c r="X19" s="2">
        <f t="shared" si="11"/>
        <v>4</v>
      </c>
      <c r="Y19" s="1">
        <f t="shared" si="12"/>
      </c>
      <c r="Z19" s="1">
        <f t="shared" si="13"/>
      </c>
      <c r="AA19" s="2">
        <f t="shared" si="14"/>
      </c>
      <c r="AB19" s="2">
        <f t="shared" si="15"/>
      </c>
      <c r="AF19" s="1">
        <f t="shared" si="16"/>
        <v>0</v>
      </c>
      <c r="AG19" s="2">
        <f t="shared" si="17"/>
        <v>3</v>
      </c>
      <c r="AH19" s="1">
        <f t="shared" si="18"/>
        <v>0</v>
      </c>
      <c r="AI19" s="2">
        <f t="shared" si="19"/>
        <v>5</v>
      </c>
      <c r="AJ19" s="1">
        <f t="shared" si="20"/>
        <v>3</v>
      </c>
      <c r="AK19" s="2">
        <f t="shared" si="21"/>
        <v>3</v>
      </c>
      <c r="AL19" s="1">
        <f t="shared" si="22"/>
        <v>0</v>
      </c>
      <c r="AM19" s="2">
        <f t="shared" si="23"/>
        <v>0</v>
      </c>
      <c r="AN19">
        <f t="shared" si="24"/>
        <v>14</v>
      </c>
    </row>
    <row r="20" spans="1:40" ht="15">
      <c r="A20" t="s">
        <v>60</v>
      </c>
      <c r="B20">
        <v>30871636</v>
      </c>
      <c r="C20" s="6">
        <v>0.041666666666666664</v>
      </c>
      <c r="D20" s="6">
        <v>0.08333333333333333</v>
      </c>
      <c r="E20" s="6">
        <v>0.0006944444444444445</v>
      </c>
      <c r="F20" s="6">
        <v>0.043750000000000004</v>
      </c>
      <c r="G20" s="6">
        <v>0.0006944444444444445</v>
      </c>
      <c r="H20" s="6">
        <v>0.0020833333333333333</v>
      </c>
      <c r="M20" s="1">
        <f t="shared" si="0"/>
        <v>1</v>
      </c>
      <c r="N20" s="1">
        <f t="shared" si="1"/>
        <v>0</v>
      </c>
      <c r="O20" s="2">
        <f t="shared" si="2"/>
        <v>2</v>
      </c>
      <c r="P20" s="2">
        <f t="shared" si="3"/>
        <v>0</v>
      </c>
      <c r="Q20" s="1">
        <f t="shared" si="4"/>
        <v>0</v>
      </c>
      <c r="R20" s="1">
        <f t="shared" si="5"/>
        <v>1</v>
      </c>
      <c r="S20" s="2">
        <f t="shared" si="6"/>
        <v>1</v>
      </c>
      <c r="T20" s="2">
        <f t="shared" si="7"/>
        <v>3</v>
      </c>
      <c r="U20" s="1">
        <f t="shared" si="8"/>
        <v>0</v>
      </c>
      <c r="V20" s="1">
        <f t="shared" si="9"/>
        <v>1</v>
      </c>
      <c r="W20" s="2">
        <f t="shared" si="10"/>
        <v>0</v>
      </c>
      <c r="X20" s="2">
        <f t="shared" si="11"/>
        <v>3</v>
      </c>
      <c r="Y20" s="1">
        <f t="shared" si="12"/>
      </c>
      <c r="Z20" s="1">
        <f t="shared" si="13"/>
      </c>
      <c r="AA20" s="2">
        <f t="shared" si="14"/>
      </c>
      <c r="AB20" s="2">
        <f t="shared" si="15"/>
      </c>
      <c r="AF20" s="1">
        <f t="shared" si="16"/>
        <v>0</v>
      </c>
      <c r="AG20" s="2">
        <f t="shared" si="17"/>
        <v>3</v>
      </c>
      <c r="AH20" s="1">
        <f t="shared" si="18"/>
        <v>5</v>
      </c>
      <c r="AI20" s="2">
        <f t="shared" si="19"/>
        <v>3</v>
      </c>
      <c r="AJ20" s="1">
        <f t="shared" si="20"/>
        <v>3</v>
      </c>
      <c r="AK20" s="2">
        <f t="shared" si="21"/>
        <v>3</v>
      </c>
      <c r="AL20" s="1">
        <f t="shared" si="22"/>
        <v>0</v>
      </c>
      <c r="AM20" s="2">
        <f t="shared" si="23"/>
        <v>0</v>
      </c>
      <c r="AN20">
        <f t="shared" si="24"/>
        <v>17</v>
      </c>
    </row>
    <row r="21" spans="1:40" ht="15">
      <c r="A21" t="s">
        <v>74</v>
      </c>
      <c r="B21">
        <v>30917497</v>
      </c>
      <c r="C21" s="6">
        <v>0.08333333333333333</v>
      </c>
      <c r="D21" s="6">
        <v>0.08402777777777777</v>
      </c>
      <c r="E21" s="6">
        <v>0.041666666666666664</v>
      </c>
      <c r="F21" s="6">
        <v>0.001388888888888889</v>
      </c>
      <c r="G21" s="6">
        <v>0.04305555555555556</v>
      </c>
      <c r="H21" s="6">
        <v>0.001388888888888889</v>
      </c>
      <c r="M21" s="1">
        <f t="shared" si="0"/>
        <v>2</v>
      </c>
      <c r="N21" s="1">
        <f t="shared" si="1"/>
        <v>0</v>
      </c>
      <c r="O21" s="2">
        <f t="shared" si="2"/>
        <v>2</v>
      </c>
      <c r="P21" s="2">
        <f t="shared" si="3"/>
        <v>1</v>
      </c>
      <c r="Q21" s="1">
        <f t="shared" si="4"/>
        <v>1</v>
      </c>
      <c r="R21" s="1">
        <f t="shared" si="5"/>
        <v>0</v>
      </c>
      <c r="S21" s="2">
        <f t="shared" si="6"/>
        <v>0</v>
      </c>
      <c r="T21" s="2">
        <f t="shared" si="7"/>
        <v>2</v>
      </c>
      <c r="U21" s="1">
        <f t="shared" si="8"/>
        <v>1</v>
      </c>
      <c r="V21" s="1">
        <f t="shared" si="9"/>
        <v>2</v>
      </c>
      <c r="W21" s="2">
        <f t="shared" si="10"/>
        <v>0</v>
      </c>
      <c r="X21" s="2">
        <f t="shared" si="11"/>
        <v>2</v>
      </c>
      <c r="Y21" s="1">
        <f t="shared" si="12"/>
      </c>
      <c r="Z21" s="1">
        <f t="shared" si="13"/>
      </c>
      <c r="AA21" s="2">
        <f t="shared" si="14"/>
      </c>
      <c r="AB21" s="2">
        <f t="shared" si="15"/>
      </c>
      <c r="AF21" s="1">
        <f t="shared" si="16"/>
        <v>0</v>
      </c>
      <c r="AG21" s="2">
        <f t="shared" si="17"/>
        <v>3</v>
      </c>
      <c r="AH21" s="1">
        <f t="shared" si="18"/>
        <v>0</v>
      </c>
      <c r="AI21" s="2">
        <f t="shared" si="19"/>
        <v>3</v>
      </c>
      <c r="AJ21" s="1">
        <f t="shared" si="20"/>
        <v>3</v>
      </c>
      <c r="AK21" s="2">
        <f t="shared" si="21"/>
        <v>5</v>
      </c>
      <c r="AL21" s="1">
        <f t="shared" si="22"/>
        <v>0</v>
      </c>
      <c r="AM21" s="2">
        <f t="shared" si="23"/>
        <v>0</v>
      </c>
      <c r="AN21">
        <f t="shared" si="24"/>
        <v>14</v>
      </c>
    </row>
    <row r="22" spans="1:40" ht="15">
      <c r="A22" t="s">
        <v>75</v>
      </c>
      <c r="B22">
        <v>31210837</v>
      </c>
      <c r="C22" s="6">
        <v>0.125</v>
      </c>
      <c r="D22" s="6">
        <v>0.08333333333333333</v>
      </c>
      <c r="E22" s="6">
        <v>0.041666666666666664</v>
      </c>
      <c r="F22" s="6">
        <v>0.001388888888888889</v>
      </c>
      <c r="G22" s="6">
        <v>0.043750000000000004</v>
      </c>
      <c r="H22" s="6">
        <v>0.001388888888888889</v>
      </c>
      <c r="M22" s="1">
        <f t="shared" si="0"/>
        <v>3</v>
      </c>
      <c r="N22" s="1">
        <f t="shared" si="1"/>
        <v>0</v>
      </c>
      <c r="O22" s="2">
        <f t="shared" si="2"/>
        <v>2</v>
      </c>
      <c r="P22" s="2">
        <f t="shared" si="3"/>
        <v>0</v>
      </c>
      <c r="Q22" s="1">
        <f t="shared" si="4"/>
        <v>1</v>
      </c>
      <c r="R22" s="1">
        <f t="shared" si="5"/>
        <v>0</v>
      </c>
      <c r="S22" s="2">
        <f t="shared" si="6"/>
        <v>0</v>
      </c>
      <c r="T22" s="2">
        <f t="shared" si="7"/>
        <v>2</v>
      </c>
      <c r="U22" s="1">
        <f t="shared" si="8"/>
        <v>1</v>
      </c>
      <c r="V22" s="1">
        <f t="shared" si="9"/>
        <v>3</v>
      </c>
      <c r="W22" s="2">
        <f t="shared" si="10"/>
        <v>0</v>
      </c>
      <c r="X22" s="2">
        <f t="shared" si="11"/>
        <v>2</v>
      </c>
      <c r="Y22" s="1">
        <f t="shared" si="12"/>
      </c>
      <c r="Z22" s="1">
        <f t="shared" si="13"/>
      </c>
      <c r="AA22" s="2">
        <f t="shared" si="14"/>
      </c>
      <c r="AB22" s="2">
        <f t="shared" si="15"/>
      </c>
      <c r="AF22" s="1">
        <f t="shared" si="16"/>
        <v>0</v>
      </c>
      <c r="AG22" s="2">
        <f t="shared" si="17"/>
        <v>3</v>
      </c>
      <c r="AH22" s="1">
        <f t="shared" si="18"/>
        <v>0</v>
      </c>
      <c r="AI22" s="2">
        <f t="shared" si="19"/>
        <v>3</v>
      </c>
      <c r="AJ22" s="1">
        <f t="shared" si="20"/>
        <v>3</v>
      </c>
      <c r="AK22" s="2">
        <f t="shared" si="21"/>
        <v>5</v>
      </c>
      <c r="AL22" s="1">
        <f t="shared" si="22"/>
        <v>0</v>
      </c>
      <c r="AM22" s="2">
        <f t="shared" si="23"/>
        <v>0</v>
      </c>
      <c r="AN22">
        <f t="shared" si="24"/>
        <v>14</v>
      </c>
    </row>
    <row r="23" spans="1:40" ht="15">
      <c r="A23" t="s">
        <v>23</v>
      </c>
      <c r="B23">
        <v>30710493</v>
      </c>
      <c r="C23" s="6">
        <v>0.125</v>
      </c>
      <c r="D23" s="6">
        <v>0.08402777777777777</v>
      </c>
      <c r="E23" s="6">
        <v>0.001388888888888889</v>
      </c>
      <c r="F23" s="6">
        <v>0.04305555555555556</v>
      </c>
      <c r="G23" s="6">
        <v>0.04305555555555556</v>
      </c>
      <c r="H23" s="6">
        <v>0.04305555555555556</v>
      </c>
      <c r="M23" s="1">
        <f t="shared" si="0"/>
        <v>3</v>
      </c>
      <c r="N23" s="1">
        <f t="shared" si="1"/>
        <v>0</v>
      </c>
      <c r="O23" s="2">
        <f t="shared" si="2"/>
        <v>2</v>
      </c>
      <c r="P23" s="2">
        <f t="shared" si="3"/>
        <v>1</v>
      </c>
      <c r="Q23" s="1">
        <f t="shared" si="4"/>
        <v>0</v>
      </c>
      <c r="R23" s="1">
        <f t="shared" si="5"/>
        <v>2</v>
      </c>
      <c r="S23" s="2">
        <f t="shared" si="6"/>
        <v>1</v>
      </c>
      <c r="T23" s="2">
        <f t="shared" si="7"/>
        <v>2</v>
      </c>
      <c r="U23" s="1">
        <f t="shared" si="8"/>
        <v>1</v>
      </c>
      <c r="V23" s="1">
        <f t="shared" si="9"/>
        <v>2</v>
      </c>
      <c r="W23" s="2">
        <f t="shared" si="10"/>
        <v>1</v>
      </c>
      <c r="X23" s="2">
        <f t="shared" si="11"/>
        <v>2</v>
      </c>
      <c r="Y23" s="1">
        <f t="shared" si="12"/>
      </c>
      <c r="Z23" s="1">
        <f t="shared" si="13"/>
      </c>
      <c r="AA23" s="2">
        <f t="shared" si="14"/>
      </c>
      <c r="AB23" s="2">
        <f t="shared" si="15"/>
      </c>
      <c r="AF23" s="1">
        <f t="shared" si="16"/>
        <v>0</v>
      </c>
      <c r="AG23" s="2">
        <f t="shared" si="17"/>
        <v>3</v>
      </c>
      <c r="AH23" s="1">
        <f t="shared" si="18"/>
        <v>3</v>
      </c>
      <c r="AI23" s="2">
        <f t="shared" si="19"/>
        <v>5</v>
      </c>
      <c r="AJ23" s="1">
        <f t="shared" si="20"/>
        <v>3</v>
      </c>
      <c r="AK23" s="2">
        <f t="shared" si="21"/>
        <v>3</v>
      </c>
      <c r="AL23" s="1">
        <f t="shared" si="22"/>
        <v>0</v>
      </c>
      <c r="AM23" s="2">
        <f t="shared" si="23"/>
        <v>0</v>
      </c>
      <c r="AN23">
        <f t="shared" si="24"/>
        <v>17</v>
      </c>
    </row>
    <row r="24" spans="1:40" ht="15">
      <c r="A24" t="s">
        <v>24</v>
      </c>
      <c r="B24">
        <v>30713177</v>
      </c>
      <c r="C24" s="6">
        <v>0.08402777777777777</v>
      </c>
      <c r="D24" s="6">
        <v>0.042361111111111106</v>
      </c>
      <c r="E24" s="6">
        <v>0.04305555555555556</v>
      </c>
      <c r="F24" s="6">
        <v>0.0006944444444444445</v>
      </c>
      <c r="G24" s="6">
        <v>0.04305555555555556</v>
      </c>
      <c r="H24" s="6">
        <v>0.002777777777777778</v>
      </c>
      <c r="M24" s="1">
        <f t="shared" si="0"/>
        <v>2</v>
      </c>
      <c r="N24" s="1">
        <f t="shared" si="1"/>
        <v>1</v>
      </c>
      <c r="O24" s="2">
        <f t="shared" si="2"/>
        <v>1</v>
      </c>
      <c r="P24" s="2">
        <f t="shared" si="3"/>
        <v>1</v>
      </c>
      <c r="Q24" s="1">
        <f t="shared" si="4"/>
        <v>1</v>
      </c>
      <c r="R24" s="1">
        <f t="shared" si="5"/>
        <v>2</v>
      </c>
      <c r="S24" s="2">
        <f t="shared" si="6"/>
        <v>0</v>
      </c>
      <c r="T24" s="2">
        <f t="shared" si="7"/>
        <v>1</v>
      </c>
      <c r="U24" s="1">
        <f t="shared" si="8"/>
        <v>1</v>
      </c>
      <c r="V24" s="1">
        <f t="shared" si="9"/>
        <v>2</v>
      </c>
      <c r="W24" s="2">
        <f t="shared" si="10"/>
        <v>0</v>
      </c>
      <c r="X24" s="2">
        <f t="shared" si="11"/>
        <v>4</v>
      </c>
      <c r="Y24" s="1">
        <f t="shared" si="12"/>
      </c>
      <c r="Z24" s="1">
        <f t="shared" si="13"/>
      </c>
      <c r="AA24" s="2">
        <f t="shared" si="14"/>
      </c>
      <c r="AB24" s="2">
        <f t="shared" si="15"/>
      </c>
      <c r="AF24" s="1">
        <f t="shared" si="16"/>
        <v>0</v>
      </c>
      <c r="AG24" s="2">
        <f t="shared" si="17"/>
        <v>0</v>
      </c>
      <c r="AH24" s="1">
        <f t="shared" si="18"/>
        <v>4</v>
      </c>
      <c r="AI24" s="2">
        <f t="shared" si="19"/>
        <v>4</v>
      </c>
      <c r="AJ24" s="1">
        <f t="shared" si="20"/>
        <v>3</v>
      </c>
      <c r="AK24" s="2">
        <f t="shared" si="21"/>
        <v>3</v>
      </c>
      <c r="AL24" s="1">
        <f t="shared" si="22"/>
        <v>0</v>
      </c>
      <c r="AM24" s="2">
        <f t="shared" si="23"/>
        <v>0</v>
      </c>
      <c r="AN24">
        <f t="shared" si="24"/>
        <v>14</v>
      </c>
    </row>
    <row r="25" spans="1:40" ht="15">
      <c r="A25" t="s">
        <v>73</v>
      </c>
      <c r="B25">
        <v>30924748</v>
      </c>
      <c r="C25" s="6">
        <v>0.08333333333333333</v>
      </c>
      <c r="D25" s="6">
        <v>0.042361111111111106</v>
      </c>
      <c r="E25" s="6">
        <v>0.043750000000000004</v>
      </c>
      <c r="F25" s="6">
        <v>0.001388888888888889</v>
      </c>
      <c r="G25" s="6">
        <v>0.08402777777777777</v>
      </c>
      <c r="H25" s="6">
        <v>0.0020833333333333333</v>
      </c>
      <c r="M25" s="1">
        <f t="shared" si="0"/>
        <v>2</v>
      </c>
      <c r="N25" s="1">
        <f t="shared" si="1"/>
        <v>0</v>
      </c>
      <c r="O25" s="2">
        <f t="shared" si="2"/>
        <v>1</v>
      </c>
      <c r="P25" s="2">
        <f t="shared" si="3"/>
        <v>1</v>
      </c>
      <c r="Q25" s="1">
        <f t="shared" si="4"/>
        <v>1</v>
      </c>
      <c r="R25" s="1">
        <f t="shared" si="5"/>
        <v>3</v>
      </c>
      <c r="S25" s="2">
        <f t="shared" si="6"/>
        <v>0</v>
      </c>
      <c r="T25" s="2">
        <f t="shared" si="7"/>
        <v>2</v>
      </c>
      <c r="U25" s="1">
        <f t="shared" si="8"/>
        <v>2</v>
      </c>
      <c r="V25" s="1">
        <f t="shared" si="9"/>
        <v>1</v>
      </c>
      <c r="W25" s="2">
        <f t="shared" si="10"/>
        <v>0</v>
      </c>
      <c r="X25" s="2">
        <f t="shared" si="11"/>
        <v>3</v>
      </c>
      <c r="Y25" s="1">
        <f t="shared" si="12"/>
      </c>
      <c r="Z25" s="1">
        <f t="shared" si="13"/>
      </c>
      <c r="AA25" s="2">
        <f t="shared" si="14"/>
      </c>
      <c r="AB25" s="2">
        <f t="shared" si="15"/>
      </c>
      <c r="AF25" s="1">
        <f t="shared" si="16"/>
        <v>0</v>
      </c>
      <c r="AG25" s="2">
        <f t="shared" si="17"/>
        <v>0</v>
      </c>
      <c r="AH25" s="1">
        <f t="shared" si="18"/>
        <v>3</v>
      </c>
      <c r="AI25" s="2">
        <f t="shared" si="19"/>
        <v>3</v>
      </c>
      <c r="AJ25" s="1">
        <f t="shared" si="20"/>
        <v>0</v>
      </c>
      <c r="AK25" s="2">
        <f t="shared" si="21"/>
        <v>3</v>
      </c>
      <c r="AL25" s="1">
        <f t="shared" si="22"/>
        <v>0</v>
      </c>
      <c r="AM25" s="2">
        <f t="shared" si="23"/>
        <v>0</v>
      </c>
      <c r="AN25">
        <f t="shared" si="24"/>
        <v>9</v>
      </c>
    </row>
    <row r="26" spans="1:40" ht="15">
      <c r="A26" t="s">
        <v>68</v>
      </c>
      <c r="B26">
        <v>30918693</v>
      </c>
      <c r="C26" s="6">
        <v>0.042361111111111106</v>
      </c>
      <c r="D26" s="6">
        <v>0.08333333333333333</v>
      </c>
      <c r="E26" s="6">
        <v>0.042361111111111106</v>
      </c>
      <c r="F26" s="6">
        <v>0.043750000000000004</v>
      </c>
      <c r="G26" s="6">
        <v>0.043750000000000004</v>
      </c>
      <c r="H26" s="6">
        <v>0.001388888888888889</v>
      </c>
      <c r="M26" s="1">
        <f t="shared" si="0"/>
        <v>1</v>
      </c>
      <c r="N26" s="1">
        <f t="shared" si="1"/>
        <v>1</v>
      </c>
      <c r="O26" s="2">
        <f t="shared" si="2"/>
        <v>2</v>
      </c>
      <c r="P26" s="2">
        <f t="shared" si="3"/>
        <v>0</v>
      </c>
      <c r="Q26" s="1">
        <f t="shared" si="4"/>
        <v>1</v>
      </c>
      <c r="R26" s="1">
        <f t="shared" si="5"/>
        <v>1</v>
      </c>
      <c r="S26" s="2">
        <f t="shared" si="6"/>
        <v>1</v>
      </c>
      <c r="T26" s="2">
        <f t="shared" si="7"/>
        <v>3</v>
      </c>
      <c r="U26" s="1">
        <f t="shared" si="8"/>
        <v>1</v>
      </c>
      <c r="V26" s="1">
        <f t="shared" si="9"/>
        <v>3</v>
      </c>
      <c r="W26" s="2">
        <f t="shared" si="10"/>
        <v>0</v>
      </c>
      <c r="X26" s="2">
        <f t="shared" si="11"/>
        <v>2</v>
      </c>
      <c r="Y26" s="1">
        <f t="shared" si="12"/>
      </c>
      <c r="Z26" s="1">
        <f t="shared" si="13"/>
      </c>
      <c r="AA26" s="2">
        <f t="shared" si="14"/>
      </c>
      <c r="AB26" s="2">
        <f t="shared" si="15"/>
      </c>
      <c r="AF26" s="1">
        <f t="shared" si="16"/>
        <v>0</v>
      </c>
      <c r="AG26" s="2">
        <f t="shared" si="17"/>
        <v>3</v>
      </c>
      <c r="AH26" s="1">
        <f t="shared" si="18"/>
        <v>0</v>
      </c>
      <c r="AI26" s="2">
        <f t="shared" si="19"/>
        <v>3</v>
      </c>
      <c r="AJ26" s="1">
        <f t="shared" si="20"/>
        <v>3</v>
      </c>
      <c r="AK26" s="2">
        <f t="shared" si="21"/>
        <v>5</v>
      </c>
      <c r="AL26" s="1">
        <f t="shared" si="22"/>
        <v>0</v>
      </c>
      <c r="AM26" s="2">
        <f t="shared" si="23"/>
        <v>0</v>
      </c>
      <c r="AN26">
        <f t="shared" si="24"/>
        <v>14</v>
      </c>
    </row>
    <row r="27" spans="1:40" ht="15">
      <c r="A27" t="s">
        <v>22</v>
      </c>
      <c r="B27">
        <v>30714756</v>
      </c>
      <c r="C27" s="6">
        <v>0.08472222222222221</v>
      </c>
      <c r="D27" s="6">
        <v>0.08402777777777777</v>
      </c>
      <c r="E27" s="6">
        <v>0.042361111111111106</v>
      </c>
      <c r="F27" s="6">
        <v>0.0020833333333333333</v>
      </c>
      <c r="G27" s="6">
        <v>0.08472222222222221</v>
      </c>
      <c r="H27" s="6">
        <v>0.04305555555555556</v>
      </c>
      <c r="M27" s="1">
        <f t="shared" si="0"/>
        <v>2</v>
      </c>
      <c r="N27" s="1">
        <f t="shared" si="1"/>
        <v>2</v>
      </c>
      <c r="O27" s="2">
        <f t="shared" si="2"/>
        <v>2</v>
      </c>
      <c r="P27" s="2">
        <f t="shared" si="3"/>
        <v>1</v>
      </c>
      <c r="Q27" s="1">
        <f t="shared" si="4"/>
        <v>1</v>
      </c>
      <c r="R27" s="1">
        <f t="shared" si="5"/>
        <v>1</v>
      </c>
      <c r="S27" s="2">
        <f t="shared" si="6"/>
        <v>0</v>
      </c>
      <c r="T27" s="2">
        <f t="shared" si="7"/>
        <v>3</v>
      </c>
      <c r="U27" s="1">
        <f t="shared" si="8"/>
        <v>2</v>
      </c>
      <c r="V27" s="1">
        <f t="shared" si="9"/>
        <v>2</v>
      </c>
      <c r="W27" s="2">
        <f t="shared" si="10"/>
        <v>1</v>
      </c>
      <c r="X27" s="2">
        <f t="shared" si="11"/>
        <v>2</v>
      </c>
      <c r="Y27" s="1">
        <f t="shared" si="12"/>
      </c>
      <c r="Z27" s="1">
        <f t="shared" si="13"/>
      </c>
      <c r="AA27" s="2">
        <f t="shared" si="14"/>
      </c>
      <c r="AB27" s="2">
        <f t="shared" si="15"/>
      </c>
      <c r="AF27" s="1">
        <f t="shared" si="16"/>
        <v>0</v>
      </c>
      <c r="AG27" s="2">
        <f t="shared" si="17"/>
        <v>3</v>
      </c>
      <c r="AH27" s="1">
        <f t="shared" si="18"/>
        <v>0</v>
      </c>
      <c r="AI27" s="2">
        <f t="shared" si="19"/>
        <v>3</v>
      </c>
      <c r="AJ27" s="1">
        <f t="shared" si="20"/>
        <v>0</v>
      </c>
      <c r="AK27" s="2">
        <f t="shared" si="21"/>
        <v>3</v>
      </c>
      <c r="AL27" s="1">
        <f t="shared" si="22"/>
        <v>0</v>
      </c>
      <c r="AM27" s="2">
        <f t="shared" si="23"/>
        <v>0</v>
      </c>
      <c r="AN27">
        <f t="shared" si="24"/>
        <v>9</v>
      </c>
    </row>
    <row r="28" spans="1:40" ht="15">
      <c r="A28" t="s">
        <v>80</v>
      </c>
      <c r="B28">
        <v>30917323</v>
      </c>
      <c r="C28" s="6">
        <v>0.125</v>
      </c>
      <c r="D28" s="6">
        <v>0.08402777777777777</v>
      </c>
      <c r="E28" s="6">
        <v>0.042361111111111106</v>
      </c>
      <c r="F28" s="6">
        <v>0.001388888888888889</v>
      </c>
      <c r="G28" s="6">
        <v>0.04305555555555556</v>
      </c>
      <c r="H28" s="6">
        <v>0.001388888888888889</v>
      </c>
      <c r="M28" s="1">
        <f t="shared" si="0"/>
        <v>3</v>
      </c>
      <c r="N28" s="1">
        <f t="shared" si="1"/>
        <v>0</v>
      </c>
      <c r="O28" s="2">
        <f t="shared" si="2"/>
        <v>2</v>
      </c>
      <c r="P28" s="2">
        <f t="shared" si="3"/>
        <v>1</v>
      </c>
      <c r="Q28" s="1">
        <f t="shared" si="4"/>
        <v>1</v>
      </c>
      <c r="R28" s="1">
        <f t="shared" si="5"/>
        <v>1</v>
      </c>
      <c r="S28" s="2">
        <f t="shared" si="6"/>
        <v>0</v>
      </c>
      <c r="T28" s="2">
        <f t="shared" si="7"/>
        <v>2</v>
      </c>
      <c r="U28" s="1">
        <f t="shared" si="8"/>
        <v>1</v>
      </c>
      <c r="V28" s="1">
        <f t="shared" si="9"/>
        <v>2</v>
      </c>
      <c r="W28" s="2">
        <f t="shared" si="10"/>
        <v>0</v>
      </c>
      <c r="X28" s="2">
        <f t="shared" si="11"/>
        <v>2</v>
      </c>
      <c r="Y28" s="1">
        <f t="shared" si="12"/>
      </c>
      <c r="Z28" s="1">
        <f t="shared" si="13"/>
      </c>
      <c r="AA28" s="2">
        <f t="shared" si="14"/>
      </c>
      <c r="AB28" s="2">
        <f t="shared" si="15"/>
      </c>
      <c r="AF28" s="1">
        <f t="shared" si="16"/>
        <v>0</v>
      </c>
      <c r="AG28" s="2">
        <f t="shared" si="17"/>
        <v>3</v>
      </c>
      <c r="AH28" s="1">
        <f t="shared" si="18"/>
        <v>0</v>
      </c>
      <c r="AI28" s="2">
        <f t="shared" si="19"/>
        <v>3</v>
      </c>
      <c r="AJ28" s="1">
        <f t="shared" si="20"/>
        <v>3</v>
      </c>
      <c r="AK28" s="2">
        <f t="shared" si="21"/>
        <v>5</v>
      </c>
      <c r="AL28" s="1">
        <f t="shared" si="22"/>
        <v>0</v>
      </c>
      <c r="AM28" s="2">
        <f t="shared" si="23"/>
        <v>0</v>
      </c>
      <c r="AN28">
        <f t="shared" si="24"/>
        <v>14</v>
      </c>
    </row>
    <row r="29" spans="1:40" ht="15">
      <c r="A29" t="s">
        <v>67</v>
      </c>
      <c r="B29">
        <v>30871670</v>
      </c>
      <c r="C29" s="6">
        <v>0.125</v>
      </c>
      <c r="D29" s="6">
        <v>0.08333333333333333</v>
      </c>
      <c r="E29" s="6">
        <v>0.0020833333333333333</v>
      </c>
      <c r="F29" s="6">
        <v>0.042361111111111106</v>
      </c>
      <c r="G29" s="6">
        <v>0.04305555555555556</v>
      </c>
      <c r="H29" s="6">
        <v>0.002777777777777778</v>
      </c>
      <c r="M29" s="1">
        <f t="shared" si="0"/>
        <v>3</v>
      </c>
      <c r="N29" s="1">
        <f t="shared" si="1"/>
        <v>0</v>
      </c>
      <c r="O29" s="2">
        <f t="shared" si="2"/>
        <v>2</v>
      </c>
      <c r="P29" s="2">
        <f t="shared" si="3"/>
        <v>0</v>
      </c>
      <c r="Q29" s="1">
        <f t="shared" si="4"/>
        <v>0</v>
      </c>
      <c r="R29" s="1">
        <f t="shared" si="5"/>
        <v>3</v>
      </c>
      <c r="S29" s="2">
        <f t="shared" si="6"/>
        <v>1</v>
      </c>
      <c r="T29" s="2">
        <f t="shared" si="7"/>
        <v>1</v>
      </c>
      <c r="U29" s="1">
        <f t="shared" si="8"/>
        <v>1</v>
      </c>
      <c r="V29" s="1">
        <f t="shared" si="9"/>
        <v>2</v>
      </c>
      <c r="W29" s="2">
        <f t="shared" si="10"/>
        <v>0</v>
      </c>
      <c r="X29" s="2">
        <f t="shared" si="11"/>
        <v>4</v>
      </c>
      <c r="Y29" s="1">
        <f t="shared" si="12"/>
      </c>
      <c r="Z29" s="1">
        <f t="shared" si="13"/>
      </c>
      <c r="AA29" s="2">
        <f t="shared" si="14"/>
      </c>
      <c r="AB29" s="2">
        <f t="shared" si="15"/>
      </c>
      <c r="AF29" s="1">
        <f t="shared" si="16"/>
        <v>0</v>
      </c>
      <c r="AG29" s="2">
        <f t="shared" si="17"/>
        <v>3</v>
      </c>
      <c r="AH29" s="1">
        <f t="shared" si="18"/>
        <v>3</v>
      </c>
      <c r="AI29" s="2">
        <f t="shared" si="19"/>
        <v>0</v>
      </c>
      <c r="AJ29" s="1">
        <f t="shared" si="20"/>
        <v>3</v>
      </c>
      <c r="AK29" s="2">
        <f t="shared" si="21"/>
        <v>3</v>
      </c>
      <c r="AL29" s="1">
        <f t="shared" si="22"/>
        <v>0</v>
      </c>
      <c r="AM29" s="2">
        <f t="shared" si="23"/>
        <v>0</v>
      </c>
      <c r="AN29">
        <f t="shared" si="24"/>
        <v>12</v>
      </c>
    </row>
    <row r="30" spans="1:40" ht="15">
      <c r="A30" t="s">
        <v>63</v>
      </c>
      <c r="B30">
        <v>30943878</v>
      </c>
      <c r="C30" s="6">
        <v>0.08402777777777777</v>
      </c>
      <c r="D30" s="6">
        <v>0.08402777777777777</v>
      </c>
      <c r="G30" s="6">
        <v>0.0006944444444444445</v>
      </c>
      <c r="H30" s="6">
        <v>0.001388888888888889</v>
      </c>
      <c r="M30" s="1">
        <f t="shared" si="0"/>
        <v>2</v>
      </c>
      <c r="N30" s="1">
        <f t="shared" si="1"/>
        <v>1</v>
      </c>
      <c r="O30" s="2">
        <f t="shared" si="2"/>
        <v>2</v>
      </c>
      <c r="P30" s="2">
        <f t="shared" si="3"/>
        <v>1</v>
      </c>
      <c r="Q30" s="1">
        <f t="shared" si="4"/>
      </c>
      <c r="R30" s="1">
        <f t="shared" si="5"/>
      </c>
      <c r="S30" s="2">
        <f t="shared" si="6"/>
      </c>
      <c r="T30" s="2">
        <f t="shared" si="7"/>
      </c>
      <c r="U30" s="1">
        <f t="shared" si="8"/>
        <v>0</v>
      </c>
      <c r="V30" s="1">
        <f t="shared" si="9"/>
        <v>1</v>
      </c>
      <c r="W30" s="2">
        <f t="shared" si="10"/>
        <v>0</v>
      </c>
      <c r="X30" s="2">
        <f t="shared" si="11"/>
        <v>2</v>
      </c>
      <c r="Y30" s="1">
        <f t="shared" si="12"/>
      </c>
      <c r="Z30" s="1">
        <f t="shared" si="13"/>
      </c>
      <c r="AA30" s="2">
        <f t="shared" si="14"/>
      </c>
      <c r="AB30" s="2">
        <f t="shared" si="15"/>
      </c>
      <c r="AF30" s="1">
        <f t="shared" si="16"/>
        <v>0</v>
      </c>
      <c r="AG30" s="2">
        <f t="shared" si="17"/>
        <v>3</v>
      </c>
      <c r="AH30" s="1">
        <f t="shared" si="18"/>
        <v>0</v>
      </c>
      <c r="AI30" s="2">
        <f t="shared" si="19"/>
        <v>0</v>
      </c>
      <c r="AJ30" s="1">
        <f t="shared" si="20"/>
        <v>3</v>
      </c>
      <c r="AK30" s="2">
        <f t="shared" si="21"/>
        <v>5</v>
      </c>
      <c r="AL30" s="1">
        <f t="shared" si="22"/>
        <v>0</v>
      </c>
      <c r="AM30" s="2">
        <f t="shared" si="23"/>
        <v>0</v>
      </c>
      <c r="AN30">
        <f t="shared" si="24"/>
        <v>11</v>
      </c>
    </row>
    <row r="31" spans="1:40" ht="15">
      <c r="A31" t="s">
        <v>62</v>
      </c>
      <c r="B31">
        <v>31017874</v>
      </c>
      <c r="C31" s="6">
        <v>0.08333333333333333</v>
      </c>
      <c r="D31" s="6">
        <v>0.08402777777777777</v>
      </c>
      <c r="E31" s="6">
        <v>0</v>
      </c>
      <c r="F31" s="6">
        <v>0.043750000000000004</v>
      </c>
      <c r="G31" s="6">
        <v>0.042361111111111106</v>
      </c>
      <c r="H31" s="6">
        <v>0.042361111111111106</v>
      </c>
      <c r="M31" s="1">
        <f t="shared" si="0"/>
        <v>2</v>
      </c>
      <c r="N31" s="1">
        <f t="shared" si="1"/>
        <v>0</v>
      </c>
      <c r="O31" s="2">
        <f t="shared" si="2"/>
        <v>2</v>
      </c>
      <c r="P31" s="2">
        <f t="shared" si="3"/>
        <v>1</v>
      </c>
      <c r="Q31" s="1">
        <f t="shared" si="4"/>
        <v>0</v>
      </c>
      <c r="R31" s="1">
        <f t="shared" si="5"/>
        <v>0</v>
      </c>
      <c r="S31" s="2">
        <f t="shared" si="6"/>
        <v>1</v>
      </c>
      <c r="T31" s="2">
        <f t="shared" si="7"/>
        <v>3</v>
      </c>
      <c r="U31" s="1">
        <f t="shared" si="8"/>
        <v>1</v>
      </c>
      <c r="V31" s="1">
        <f t="shared" si="9"/>
        <v>1</v>
      </c>
      <c r="W31" s="2">
        <f t="shared" si="10"/>
        <v>1</v>
      </c>
      <c r="X31" s="2">
        <f t="shared" si="11"/>
        <v>1</v>
      </c>
      <c r="Y31" s="1">
        <f t="shared" si="12"/>
      </c>
      <c r="Z31" s="1">
        <f t="shared" si="13"/>
      </c>
      <c r="AA31" s="2">
        <f t="shared" si="14"/>
      </c>
      <c r="AB31" s="2">
        <f t="shared" si="15"/>
      </c>
      <c r="AF31" s="1">
        <f t="shared" si="16"/>
        <v>0</v>
      </c>
      <c r="AG31" s="2">
        <f t="shared" si="17"/>
        <v>3</v>
      </c>
      <c r="AH31" s="1">
        <f t="shared" si="18"/>
        <v>0</v>
      </c>
      <c r="AI31" s="2">
        <f t="shared" si="19"/>
        <v>3</v>
      </c>
      <c r="AJ31" s="1">
        <f t="shared" si="20"/>
        <v>0</v>
      </c>
      <c r="AK31" s="2">
        <f t="shared" si="21"/>
        <v>0</v>
      </c>
      <c r="AL31" s="1">
        <f t="shared" si="22"/>
        <v>0</v>
      </c>
      <c r="AM31" s="2">
        <f t="shared" si="23"/>
        <v>0</v>
      </c>
      <c r="AN31">
        <f t="shared" si="24"/>
        <v>6</v>
      </c>
    </row>
    <row r="32" spans="1:40" ht="15">
      <c r="A32" t="s">
        <v>81</v>
      </c>
      <c r="B32">
        <v>30925328</v>
      </c>
      <c r="C32" s="6">
        <v>0.08333333333333333</v>
      </c>
      <c r="D32" s="6">
        <v>0.08402777777777777</v>
      </c>
      <c r="E32" s="6">
        <v>0.042361111111111106</v>
      </c>
      <c r="F32" s="6">
        <v>0.08541666666666665</v>
      </c>
      <c r="G32" s="6">
        <v>0.04305555555555556</v>
      </c>
      <c r="H32" s="6">
        <v>0.001388888888888889</v>
      </c>
      <c r="M32" s="1">
        <f t="shared" si="0"/>
        <v>2</v>
      </c>
      <c r="N32" s="1">
        <f t="shared" si="1"/>
        <v>0</v>
      </c>
      <c r="O32" s="2">
        <f t="shared" si="2"/>
        <v>2</v>
      </c>
      <c r="P32" s="2">
        <f t="shared" si="3"/>
        <v>1</v>
      </c>
      <c r="Q32" s="1">
        <f t="shared" si="4"/>
        <v>1</v>
      </c>
      <c r="R32" s="1">
        <f t="shared" si="5"/>
        <v>1</v>
      </c>
      <c r="S32" s="2">
        <f t="shared" si="6"/>
        <v>2</v>
      </c>
      <c r="T32" s="2">
        <f t="shared" si="7"/>
        <v>3</v>
      </c>
      <c r="U32" s="1">
        <f t="shared" si="8"/>
        <v>1</v>
      </c>
      <c r="V32" s="1">
        <f t="shared" si="9"/>
        <v>2</v>
      </c>
      <c r="W32" s="2">
        <f t="shared" si="10"/>
        <v>0</v>
      </c>
      <c r="X32" s="2">
        <f t="shared" si="11"/>
        <v>2</v>
      </c>
      <c r="Y32" s="1">
        <f t="shared" si="12"/>
      </c>
      <c r="Z32" s="1">
        <f t="shared" si="13"/>
      </c>
      <c r="AA32" s="2">
        <f t="shared" si="14"/>
      </c>
      <c r="AB32" s="2">
        <f t="shared" si="15"/>
      </c>
      <c r="AF32" s="1">
        <f t="shared" si="16"/>
        <v>0</v>
      </c>
      <c r="AG32" s="2">
        <f t="shared" si="17"/>
        <v>3</v>
      </c>
      <c r="AH32" s="1">
        <f t="shared" si="18"/>
        <v>0</v>
      </c>
      <c r="AI32" s="2">
        <f t="shared" si="19"/>
        <v>4</v>
      </c>
      <c r="AJ32" s="1">
        <f t="shared" si="20"/>
        <v>3</v>
      </c>
      <c r="AK32" s="2">
        <f t="shared" si="21"/>
        <v>5</v>
      </c>
      <c r="AL32" s="1">
        <f t="shared" si="22"/>
        <v>0</v>
      </c>
      <c r="AM32" s="2">
        <f t="shared" si="23"/>
        <v>0</v>
      </c>
      <c r="AN32">
        <f t="shared" si="24"/>
        <v>15</v>
      </c>
    </row>
    <row r="33" spans="1:40" ht="15">
      <c r="A33" t="s">
        <v>76</v>
      </c>
      <c r="B33">
        <v>30924551</v>
      </c>
      <c r="C33" s="6">
        <v>0.12569444444444444</v>
      </c>
      <c r="D33" s="6">
        <v>0.08472222222222221</v>
      </c>
      <c r="E33" s="6">
        <v>0.0006944444444444445</v>
      </c>
      <c r="F33" s="6">
        <v>0.16805555555555554</v>
      </c>
      <c r="G33" s="6">
        <v>0.08472222222222221</v>
      </c>
      <c r="H33" s="6">
        <v>0.042361111111111106</v>
      </c>
      <c r="M33" s="1">
        <f>_xlfn.IFERROR(IF(C33="","",HOUR(C33)),"")</f>
        <v>3</v>
      </c>
      <c r="N33" s="1">
        <f>_xlfn.IFERROR(IF(C33="","",MINUTE(C33)),"")</f>
        <v>1</v>
      </c>
      <c r="O33" s="2">
        <f>_xlfn.IFERROR(IF(D33="","",HOUR(D33)),"")</f>
        <v>2</v>
      </c>
      <c r="P33" s="2">
        <f>_xlfn.IFERROR(IF(D33="","",MINUTE(D33)),"")</f>
        <v>2</v>
      </c>
      <c r="Q33" s="1">
        <f>_xlfn.IFERROR(IF(E33="","",HOUR(E33)),"")</f>
        <v>0</v>
      </c>
      <c r="R33" s="1">
        <f>_xlfn.IFERROR(IF(E33="","",MINUTE(E33)),"")</f>
        <v>1</v>
      </c>
      <c r="S33" s="2">
        <f>_xlfn.IFERROR(IF(F33="","",HOUR(F33)),"")</f>
        <v>4</v>
      </c>
      <c r="T33" s="2">
        <f>_xlfn.IFERROR(IF(F33="","",MINUTE(F33)),"")</f>
        <v>2</v>
      </c>
      <c r="U33" s="1">
        <f>_xlfn.IFERROR(IF(G33="","",HOUR(G33)),"")</f>
        <v>2</v>
      </c>
      <c r="V33" s="1">
        <f>_xlfn.IFERROR(IF(G33="","",MINUTE(G33)),"")</f>
        <v>2</v>
      </c>
      <c r="W33" s="2">
        <f>_xlfn.IFERROR(IF(H33="","",HOUR(H33)),"")</f>
        <v>1</v>
      </c>
      <c r="X33" s="2">
        <f>_xlfn.IFERROR(IF(H33="","",MINUTE(H33)),"")</f>
        <v>1</v>
      </c>
      <c r="Y33" s="1">
        <f>_xlfn.IFERROR(IF(I33="","",HOUR(I33)),"")</f>
      </c>
      <c r="Z33" s="1">
        <f>_xlfn.IFERROR(IF(I33="","",MINUTE(I33)),"")</f>
      </c>
      <c r="AA33" s="2">
        <f>_xlfn.IFERROR(IF(J33="","",HOUR(J33)),"")</f>
      </c>
      <c r="AB33" s="2">
        <f>_xlfn.IFERROR(IF(J33="","",MINUTE(J33)),"")</f>
      </c>
      <c r="AF33" s="1">
        <f>IF(M$1="",0,IF(M33="",0,IF(AND(M$1=M33,N$1=N33),5,IF(M$1-N$1=M33-N33,4,IF(SIGN(M$1-N$1)=SIGN(M33-N33),3,0)))))</f>
        <v>0</v>
      </c>
      <c r="AG33" s="2">
        <f>IF(O$1="",0,IF(O33="",0,IF(AND(O$1=O33,P$1=P33),5,IF(O$1-P$1=O33-P33,4,IF(SIGN(O$1-P$1)=SIGN(O33-P33),3,0)))))</f>
        <v>0</v>
      </c>
      <c r="AH33" s="1">
        <f>IF(Q$1="",0,IF(Q33="",0,IF(AND(Q$1=Q33,R$1=R33),5,IF(Q$1-R$1=Q33-R33,4,IF(SIGN(Q$1-R$1)=SIGN(Q33-R33),3,0)))))</f>
        <v>5</v>
      </c>
      <c r="AI33" s="2">
        <f>IF(S$1="",0,IF(S33="",0,IF(AND(S$1=S33,T$1=T33),5,IF(S$1-T$1=S33-T33,4,IF(SIGN(S$1-T$1)=SIGN(S33-T33),3,0)))))</f>
        <v>0</v>
      </c>
      <c r="AJ33" s="1">
        <f>IF(U$1="",0,IF(U33="",0,IF(AND(U$1=U33,V$1=V33),5,IF(U$1-V$1=U33-V33,4,IF(SIGN(U$1-V$1)=SIGN(U33-V33),3,0)))))</f>
        <v>0</v>
      </c>
      <c r="AK33" s="2">
        <f>IF(W$1="",0,IF(W33="",0,IF(AND(W$1=W33,X$1=X33),5,IF(W$1-X$1=W33-X33,4,IF(SIGN(W$1-X$1)=SIGN(W33-X33),3,0)))))</f>
        <v>0</v>
      </c>
      <c r="AL33" s="1">
        <f>IF(Y$1="",0,IF(Y33="",0,IF(AND(Y$1=Y33,Z$1=Z33),5,IF(Y$1-Z$1=Y33-Z33,4,IF(SIGN(Y$1-Z$1)=SIGN(Y33-Z33),3,0)))))</f>
        <v>0</v>
      </c>
      <c r="AM33" s="2">
        <f>IF(AA$1="",0,IF(AA33="",0,IF(AND(AA$1=AA33,AB$1=AB33),5,IF(AA$1-AB$1=AA33-AB33,4,IF(SIGN(AA$1-AB$1)=SIGN(AA33-AB33),3,0)))))</f>
        <v>0</v>
      </c>
      <c r="AN33">
        <f>SUM(AF33:AM33)</f>
        <v>5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3"/>
  <sheetViews>
    <sheetView zoomScalePageLayoutView="0" workbookViewId="0" topLeftCell="A1">
      <selection activeCell="Y1" sqref="Y1"/>
    </sheetView>
  </sheetViews>
  <sheetFormatPr defaultColWidth="2.7109375" defaultRowHeight="15"/>
  <cols>
    <col min="1" max="8" width="11.421875" style="0" customWidth="1"/>
    <col min="9" max="12" width="2.7109375" style="0" customWidth="1"/>
    <col min="13" max="16" width="2.00390625" style="0" bestFit="1" customWidth="1"/>
    <col min="17" max="31" width="2.7109375" style="0" customWidth="1"/>
    <col min="32" max="39" width="2.00390625" style="0" bestFit="1" customWidth="1"/>
    <col min="40" max="40" width="3.00390625" style="0" bestFit="1" customWidth="1"/>
  </cols>
  <sheetData>
    <row r="1" spans="1:28" ht="15">
      <c r="A1" t="s">
        <v>13</v>
      </c>
      <c r="B1" t="s">
        <v>14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M1" s="1">
        <v>3</v>
      </c>
      <c r="N1" s="1">
        <v>1</v>
      </c>
      <c r="O1" s="2">
        <v>3</v>
      </c>
      <c r="P1" s="2">
        <v>2</v>
      </c>
      <c r="Q1" s="1">
        <v>2</v>
      </c>
      <c r="R1" s="1">
        <v>1</v>
      </c>
      <c r="S1" s="2">
        <v>2</v>
      </c>
      <c r="T1" s="2">
        <v>0</v>
      </c>
      <c r="U1" s="1">
        <v>0</v>
      </c>
      <c r="V1" s="1">
        <v>1</v>
      </c>
      <c r="W1" s="2">
        <v>0</v>
      </c>
      <c r="X1" s="2">
        <v>3</v>
      </c>
      <c r="Y1" s="1"/>
      <c r="Z1" s="1"/>
      <c r="AA1" s="2"/>
      <c r="AB1" s="2"/>
    </row>
    <row r="2" spans="1:40" ht="15">
      <c r="A2" t="s">
        <v>83</v>
      </c>
      <c r="B2">
        <v>31038339</v>
      </c>
      <c r="C2" s="6">
        <v>0.12569444444444444</v>
      </c>
      <c r="D2" s="6">
        <v>0.08402777777777777</v>
      </c>
      <c r="E2" s="6">
        <v>0.041666666666666664</v>
      </c>
      <c r="F2" s="6">
        <v>0.08472222222222221</v>
      </c>
      <c r="G2" s="6">
        <v>0.04305555555555556</v>
      </c>
      <c r="H2" s="6">
        <v>0.0020833333333333333</v>
      </c>
      <c r="M2" s="1">
        <f>_xlfn.IFERROR(IF(C2="","",HOUR(C2)),"")</f>
        <v>3</v>
      </c>
      <c r="N2" s="1">
        <f>_xlfn.IFERROR(IF(C2="","",MINUTE(C2)),"")</f>
        <v>1</v>
      </c>
      <c r="O2" s="2">
        <f>_xlfn.IFERROR(IF(D2="","",HOUR(D2)),"")</f>
        <v>2</v>
      </c>
      <c r="P2" s="2">
        <f>_xlfn.IFERROR(IF(D2="","",MINUTE(D2)),"")</f>
        <v>1</v>
      </c>
      <c r="Q2" s="1">
        <f>_xlfn.IFERROR(IF(E2="","",HOUR(E2)),"")</f>
        <v>1</v>
      </c>
      <c r="R2" s="1">
        <f>_xlfn.IFERROR(IF(E2="","",MINUTE(E2)),"")</f>
        <v>0</v>
      </c>
      <c r="S2" s="2">
        <f>_xlfn.IFERROR(IF(F2="","",HOUR(F2)),"")</f>
        <v>2</v>
      </c>
      <c r="T2" s="2">
        <f>_xlfn.IFERROR(IF(F2="","",MINUTE(F2)),"")</f>
        <v>2</v>
      </c>
      <c r="U2" s="1">
        <f>_xlfn.IFERROR(IF(G2="","",HOUR(G2)),"")</f>
        <v>1</v>
      </c>
      <c r="V2" s="1">
        <f>_xlfn.IFERROR(IF(G2="","",MINUTE(G2)),"")</f>
        <v>2</v>
      </c>
      <c r="W2" s="2">
        <f>_xlfn.IFERROR(IF(H2="","",HOUR(H2)),"")</f>
        <v>0</v>
      </c>
      <c r="X2" s="2">
        <f>_xlfn.IFERROR(IF(H2="","",MINUTE(H2)),"")</f>
        <v>3</v>
      </c>
      <c r="Y2" s="1">
        <f>_xlfn.IFERROR(IF(I2="","",HOUR(I2)),"")</f>
      </c>
      <c r="Z2" s="1">
        <f>_xlfn.IFERROR(IF(I2="","",MINUTE(I2)),"")</f>
      </c>
      <c r="AA2" s="2">
        <f>_xlfn.IFERROR(IF(J2="","",HOUR(J2)),"")</f>
      </c>
      <c r="AB2" s="2">
        <f>_xlfn.IFERROR(IF(J2="","",MINUTE(J2)),"")</f>
      </c>
      <c r="AF2" s="1">
        <f>IF(M$1="",0,IF(M2="",0,IF(AND(M$1=M2,N$1=N2),5,IF(M$1-N$1=M2-N2,4,IF(SIGN(M$1-N$1)=SIGN(M2-N2),3,0)))))</f>
        <v>5</v>
      </c>
      <c r="AG2" s="2">
        <f>IF(O$1="",0,IF(O2="",0,IF(AND(O$1=O2,P$1=P2),5,IF(O$1-P$1=O2-P2,4,IF(SIGN(O$1-P$1)=SIGN(O2-P2),3,0)))))</f>
        <v>4</v>
      </c>
      <c r="AH2" s="1">
        <f>IF(Q$1="",0,IF(Q2="",0,IF(AND(Q$1=Q2,R$1=R2),5,IF(Q$1-R$1=Q2-R2,4,IF(SIGN(Q$1-R$1)=SIGN(Q2-R2),3,0)))))</f>
        <v>4</v>
      </c>
      <c r="AI2" s="2">
        <f>IF(S$1="",0,IF(S2="",0,IF(AND(S$1=S2,T$1=T2),5,IF(S$1-T$1=S2-T2,4,IF(SIGN(S$1-T$1)=SIGN(S2-T2),3,0)))))</f>
        <v>0</v>
      </c>
      <c r="AJ2" s="1">
        <f>IF(U$1="",0,IF(U2="",0,IF(AND(U$1=U2,V$1=V2),5,IF(U$1-V$1=U2-V2,4,IF(SIGN(U$1-V$1)=SIGN(U2-V2),3,0)))))</f>
        <v>4</v>
      </c>
      <c r="AK2" s="2">
        <f>IF(W$1="",0,IF(W2="",0,IF(AND(W$1=W2,X$1=X2),5,IF(W$1-X$1=W2-X2,4,IF(SIGN(W$1-X$1)=SIGN(W2-X2),3,0)))))</f>
        <v>5</v>
      </c>
      <c r="AL2" s="1">
        <f>IF(Y$1="",0,IF(Y2="",0,IF(AND(Y$1=Y2,Z$1=Z2),5,IF(Y$1-Z$1=Y2-Z2,4,IF(SIGN(Y$1-Z$1)=SIGN(Y2-Z2),3,0)))))</f>
        <v>0</v>
      </c>
      <c r="AM2" s="2">
        <f>IF(AA$1="",0,IF(AA2="",0,IF(AND(AA$1=AA2,AB$1=AB2),5,IF(AA$1-AB$1=AA2-AB2,4,IF(SIGN(AA$1-AB$1)=SIGN(AA2-AB2),3,0)))))</f>
        <v>0</v>
      </c>
      <c r="AN2">
        <f>SUM(AF2:AM2)</f>
        <v>22</v>
      </c>
    </row>
    <row r="3" spans="1:40" ht="15">
      <c r="A3" t="s">
        <v>79</v>
      </c>
      <c r="B3">
        <v>30922360</v>
      </c>
      <c r="C3" s="6">
        <v>0.08333333333333333</v>
      </c>
      <c r="D3" s="6">
        <v>0.08402777777777777</v>
      </c>
      <c r="E3" s="6">
        <v>0.041666666666666664</v>
      </c>
      <c r="F3" s="6">
        <v>0.08402777777777777</v>
      </c>
      <c r="G3" s="6">
        <v>0.08402777777777777</v>
      </c>
      <c r="H3" s="6">
        <v>0.001388888888888889</v>
      </c>
      <c r="M3" s="1">
        <f aca="true" t="shared" si="0" ref="M3:M32">_xlfn.IFERROR(IF(C3="","",HOUR(C3)),"")</f>
        <v>2</v>
      </c>
      <c r="N3" s="1">
        <f aca="true" t="shared" si="1" ref="N3:N32">_xlfn.IFERROR(IF(C3="","",MINUTE(C3)),"")</f>
        <v>0</v>
      </c>
      <c r="O3" s="2">
        <f aca="true" t="shared" si="2" ref="O3:O32">_xlfn.IFERROR(IF(D3="","",HOUR(D3)),"")</f>
        <v>2</v>
      </c>
      <c r="P3" s="2">
        <f aca="true" t="shared" si="3" ref="P3:P32">_xlfn.IFERROR(IF(D3="","",MINUTE(D3)),"")</f>
        <v>1</v>
      </c>
      <c r="Q3" s="1">
        <f aca="true" t="shared" si="4" ref="Q3:Q32">_xlfn.IFERROR(IF(E3="","",HOUR(E3)),"")</f>
        <v>1</v>
      </c>
      <c r="R3" s="1">
        <f aca="true" t="shared" si="5" ref="R3:R32">_xlfn.IFERROR(IF(E3="","",MINUTE(E3)),"")</f>
        <v>0</v>
      </c>
      <c r="S3" s="2">
        <f aca="true" t="shared" si="6" ref="S3:S32">_xlfn.IFERROR(IF(F3="","",HOUR(F3)),"")</f>
        <v>2</v>
      </c>
      <c r="T3" s="2">
        <f aca="true" t="shared" si="7" ref="T3:T32">_xlfn.IFERROR(IF(F3="","",MINUTE(F3)),"")</f>
        <v>1</v>
      </c>
      <c r="U3" s="1">
        <f aca="true" t="shared" si="8" ref="U3:U32">_xlfn.IFERROR(IF(G3="","",HOUR(G3)),"")</f>
        <v>2</v>
      </c>
      <c r="V3" s="1">
        <f aca="true" t="shared" si="9" ref="V3:V32">_xlfn.IFERROR(IF(G3="","",MINUTE(G3)),"")</f>
        <v>1</v>
      </c>
      <c r="W3" s="2">
        <f aca="true" t="shared" si="10" ref="W3:W32">_xlfn.IFERROR(IF(H3="","",HOUR(H3)),"")</f>
        <v>0</v>
      </c>
      <c r="X3" s="2">
        <f aca="true" t="shared" si="11" ref="X3:X32">_xlfn.IFERROR(IF(H3="","",MINUTE(H3)),"")</f>
        <v>2</v>
      </c>
      <c r="Y3" s="1">
        <f aca="true" t="shared" si="12" ref="Y3:Y32">_xlfn.IFERROR(IF(I3="","",HOUR(I3)),"")</f>
      </c>
      <c r="Z3" s="1">
        <f aca="true" t="shared" si="13" ref="Z3:Z32">_xlfn.IFERROR(IF(I3="","",MINUTE(I3)),"")</f>
      </c>
      <c r="AA3" s="2">
        <f aca="true" t="shared" si="14" ref="AA3:AA32">_xlfn.IFERROR(IF(J3="","",HOUR(J3)),"")</f>
      </c>
      <c r="AB3" s="2">
        <f aca="true" t="shared" si="15" ref="AB3:AB32">_xlfn.IFERROR(IF(J3="","",MINUTE(J3)),"")</f>
      </c>
      <c r="AF3" s="1">
        <f aca="true" t="shared" si="16" ref="AF3:AF32">IF(M$1="",0,IF(M3="",0,IF(AND(M$1=M3,N$1=N3),5,IF(M$1-N$1=M3-N3,4,IF(SIGN(M$1-N$1)=SIGN(M3-N3),3,0)))))</f>
        <v>4</v>
      </c>
      <c r="AG3" s="2">
        <f aca="true" t="shared" si="17" ref="AG3:AG32">IF(O$1="",0,IF(O3="",0,IF(AND(O$1=O3,P$1=P3),5,IF(O$1-P$1=O3-P3,4,IF(SIGN(O$1-P$1)=SIGN(O3-P3),3,0)))))</f>
        <v>4</v>
      </c>
      <c r="AH3" s="1">
        <f aca="true" t="shared" si="18" ref="AH3:AH32">IF(Q$1="",0,IF(Q3="",0,IF(AND(Q$1=Q3,R$1=R3),5,IF(Q$1-R$1=Q3-R3,4,IF(SIGN(Q$1-R$1)=SIGN(Q3-R3),3,0)))))</f>
        <v>4</v>
      </c>
      <c r="AI3" s="2">
        <f aca="true" t="shared" si="19" ref="AI3:AI32">IF(S$1="",0,IF(S3="",0,IF(AND(S$1=S3,T$1=T3),5,IF(S$1-T$1=S3-T3,4,IF(SIGN(S$1-T$1)=SIGN(S3-T3),3,0)))))</f>
        <v>3</v>
      </c>
      <c r="AJ3" s="1">
        <f aca="true" t="shared" si="20" ref="AJ3:AJ32">IF(U$1="",0,IF(U3="",0,IF(AND(U$1=U3,V$1=V3),5,IF(U$1-V$1=U3-V3,4,IF(SIGN(U$1-V$1)=SIGN(U3-V3),3,0)))))</f>
        <v>0</v>
      </c>
      <c r="AK3" s="2">
        <f aca="true" t="shared" si="21" ref="AK3:AK32">IF(W$1="",0,IF(W3="",0,IF(AND(W$1=W3,X$1=X3),5,IF(W$1-X$1=W3-X3,4,IF(SIGN(W$1-X$1)=SIGN(W3-X3),3,0)))))</f>
        <v>3</v>
      </c>
      <c r="AL3" s="1">
        <f aca="true" t="shared" si="22" ref="AL3:AL32">IF(Y$1="",0,IF(Y3="",0,IF(AND(Y$1=Y3,Z$1=Z3),5,IF(Y$1-Z$1=Y3-Z3,4,IF(SIGN(Y$1-Z$1)=SIGN(Y3-Z3),3,0)))))</f>
        <v>0</v>
      </c>
      <c r="AM3" s="2">
        <f aca="true" t="shared" si="23" ref="AM3:AM32">IF(AA$1="",0,IF(AA3="",0,IF(AND(AA$1=AA3,AB$1=AB3),5,IF(AA$1-AB$1=AA3-AB3,4,IF(SIGN(AA$1-AB$1)=SIGN(AA3-AB3),3,0)))))</f>
        <v>0</v>
      </c>
      <c r="AN3">
        <f aca="true" t="shared" si="24" ref="AN3:AN32">SUM(AF3:AM3)</f>
        <v>18</v>
      </c>
    </row>
    <row r="4" spans="1:40" ht="15">
      <c r="A4" t="s">
        <v>84</v>
      </c>
      <c r="B4">
        <v>31208453</v>
      </c>
      <c r="C4" s="6">
        <v>0.12569444444444444</v>
      </c>
      <c r="D4" s="6">
        <v>0.08402777777777777</v>
      </c>
      <c r="E4" s="6">
        <v>0.08402777777777777</v>
      </c>
      <c r="F4" s="6">
        <v>0.08402777777777777</v>
      </c>
      <c r="G4" s="6">
        <v>0.04305555555555556</v>
      </c>
      <c r="H4" s="6">
        <v>0.001388888888888889</v>
      </c>
      <c r="M4" s="1">
        <f t="shared" si="0"/>
        <v>3</v>
      </c>
      <c r="N4" s="1">
        <f t="shared" si="1"/>
        <v>1</v>
      </c>
      <c r="O4" s="2">
        <f t="shared" si="2"/>
        <v>2</v>
      </c>
      <c r="P4" s="2">
        <f t="shared" si="3"/>
        <v>1</v>
      </c>
      <c r="Q4" s="1">
        <f t="shared" si="4"/>
        <v>2</v>
      </c>
      <c r="R4" s="1">
        <f t="shared" si="5"/>
        <v>1</v>
      </c>
      <c r="S4" s="2">
        <f t="shared" si="6"/>
        <v>2</v>
      </c>
      <c r="T4" s="2">
        <f t="shared" si="7"/>
        <v>1</v>
      </c>
      <c r="U4" s="1">
        <f t="shared" si="8"/>
        <v>1</v>
      </c>
      <c r="V4" s="1">
        <f t="shared" si="9"/>
        <v>2</v>
      </c>
      <c r="W4" s="2">
        <f t="shared" si="10"/>
        <v>0</v>
      </c>
      <c r="X4" s="2">
        <f t="shared" si="11"/>
        <v>2</v>
      </c>
      <c r="Y4" s="1">
        <f t="shared" si="12"/>
      </c>
      <c r="Z4" s="1">
        <f t="shared" si="13"/>
      </c>
      <c r="AA4" s="2">
        <f t="shared" si="14"/>
      </c>
      <c r="AB4" s="2">
        <f t="shared" si="15"/>
      </c>
      <c r="AF4" s="1">
        <f t="shared" si="16"/>
        <v>5</v>
      </c>
      <c r="AG4" s="2">
        <f t="shared" si="17"/>
        <v>4</v>
      </c>
      <c r="AH4" s="1">
        <f t="shared" si="18"/>
        <v>5</v>
      </c>
      <c r="AI4" s="2">
        <f t="shared" si="19"/>
        <v>3</v>
      </c>
      <c r="AJ4" s="1">
        <f t="shared" si="20"/>
        <v>4</v>
      </c>
      <c r="AK4" s="2">
        <f t="shared" si="21"/>
        <v>3</v>
      </c>
      <c r="AL4" s="1">
        <f t="shared" si="22"/>
        <v>0</v>
      </c>
      <c r="AM4" s="2">
        <f t="shared" si="23"/>
        <v>0</v>
      </c>
      <c r="AN4">
        <f t="shared" si="24"/>
        <v>24</v>
      </c>
    </row>
    <row r="5" spans="1:40" ht="15">
      <c r="A5" t="s">
        <v>20</v>
      </c>
      <c r="B5">
        <v>30712348</v>
      </c>
      <c r="C5" s="6">
        <v>0.042361111111111106</v>
      </c>
      <c r="D5" s="6">
        <v>0.12569444444444444</v>
      </c>
      <c r="E5" s="6">
        <v>0.08333333333333333</v>
      </c>
      <c r="F5" s="6">
        <v>0.12569444444444444</v>
      </c>
      <c r="G5" s="6">
        <v>0.04305555555555556</v>
      </c>
      <c r="H5" s="6">
        <v>0.043750000000000004</v>
      </c>
      <c r="M5" s="1">
        <f t="shared" si="0"/>
        <v>1</v>
      </c>
      <c r="N5" s="1">
        <f t="shared" si="1"/>
        <v>1</v>
      </c>
      <c r="O5" s="2">
        <f t="shared" si="2"/>
        <v>3</v>
      </c>
      <c r="P5" s="2">
        <f t="shared" si="3"/>
        <v>1</v>
      </c>
      <c r="Q5" s="1">
        <f t="shared" si="4"/>
        <v>2</v>
      </c>
      <c r="R5" s="1">
        <f t="shared" si="5"/>
        <v>0</v>
      </c>
      <c r="S5" s="2">
        <f t="shared" si="6"/>
        <v>3</v>
      </c>
      <c r="T5" s="2">
        <f t="shared" si="7"/>
        <v>1</v>
      </c>
      <c r="U5" s="1">
        <f t="shared" si="8"/>
        <v>1</v>
      </c>
      <c r="V5" s="1">
        <f t="shared" si="9"/>
        <v>2</v>
      </c>
      <c r="W5" s="2">
        <f t="shared" si="10"/>
        <v>1</v>
      </c>
      <c r="X5" s="2">
        <f t="shared" si="11"/>
        <v>3</v>
      </c>
      <c r="Y5" s="1">
        <f t="shared" si="12"/>
      </c>
      <c r="Z5" s="1">
        <f t="shared" si="13"/>
      </c>
      <c r="AA5" s="2">
        <f t="shared" si="14"/>
      </c>
      <c r="AB5" s="2">
        <f t="shared" si="15"/>
      </c>
      <c r="AF5" s="1">
        <f t="shared" si="16"/>
        <v>0</v>
      </c>
      <c r="AG5" s="2">
        <f t="shared" si="17"/>
        <v>3</v>
      </c>
      <c r="AH5" s="1">
        <f t="shared" si="18"/>
        <v>3</v>
      </c>
      <c r="AI5" s="2">
        <f t="shared" si="19"/>
        <v>4</v>
      </c>
      <c r="AJ5" s="1">
        <f t="shared" si="20"/>
        <v>4</v>
      </c>
      <c r="AK5" s="2">
        <f t="shared" si="21"/>
        <v>3</v>
      </c>
      <c r="AL5" s="1">
        <f t="shared" si="22"/>
        <v>0</v>
      </c>
      <c r="AM5" s="2">
        <f t="shared" si="23"/>
        <v>0</v>
      </c>
      <c r="AN5">
        <f t="shared" si="24"/>
        <v>17</v>
      </c>
    </row>
    <row r="6" spans="1:40" ht="15">
      <c r="A6" t="s">
        <v>77</v>
      </c>
      <c r="B6">
        <v>30951777</v>
      </c>
      <c r="C6" s="6">
        <v>0.041666666666666664</v>
      </c>
      <c r="D6" s="6">
        <v>0.08333333333333333</v>
      </c>
      <c r="E6" s="6">
        <v>0.041666666666666664</v>
      </c>
      <c r="F6" s="6">
        <v>0.12569444444444444</v>
      </c>
      <c r="G6" s="6">
        <v>0.001388888888888889</v>
      </c>
      <c r="H6" s="6">
        <v>0.04305555555555556</v>
      </c>
      <c r="M6" s="1">
        <f t="shared" si="0"/>
        <v>1</v>
      </c>
      <c r="N6" s="1">
        <f t="shared" si="1"/>
        <v>0</v>
      </c>
      <c r="O6" s="2">
        <f t="shared" si="2"/>
        <v>2</v>
      </c>
      <c r="P6" s="2">
        <f t="shared" si="3"/>
        <v>0</v>
      </c>
      <c r="Q6" s="1">
        <f t="shared" si="4"/>
        <v>1</v>
      </c>
      <c r="R6" s="1">
        <f t="shared" si="5"/>
        <v>0</v>
      </c>
      <c r="S6" s="2">
        <f t="shared" si="6"/>
        <v>3</v>
      </c>
      <c r="T6" s="2">
        <f t="shared" si="7"/>
        <v>1</v>
      </c>
      <c r="U6" s="1">
        <f t="shared" si="8"/>
        <v>0</v>
      </c>
      <c r="V6" s="1">
        <f t="shared" si="9"/>
        <v>2</v>
      </c>
      <c r="W6" s="2">
        <f t="shared" si="10"/>
        <v>1</v>
      </c>
      <c r="X6" s="2">
        <f t="shared" si="11"/>
        <v>2</v>
      </c>
      <c r="Y6" s="1">
        <f t="shared" si="12"/>
      </c>
      <c r="Z6" s="1">
        <f t="shared" si="13"/>
      </c>
      <c r="AA6" s="2">
        <f t="shared" si="14"/>
      </c>
      <c r="AB6" s="2">
        <f t="shared" si="15"/>
      </c>
      <c r="AF6" s="1">
        <f t="shared" si="16"/>
        <v>3</v>
      </c>
      <c r="AG6" s="2">
        <f t="shared" si="17"/>
        <v>3</v>
      </c>
      <c r="AH6" s="1">
        <f t="shared" si="18"/>
        <v>4</v>
      </c>
      <c r="AI6" s="2">
        <f t="shared" si="19"/>
        <v>4</v>
      </c>
      <c r="AJ6" s="1">
        <f t="shared" si="20"/>
        <v>3</v>
      </c>
      <c r="AK6" s="2">
        <f t="shared" si="21"/>
        <v>3</v>
      </c>
      <c r="AL6" s="1">
        <f t="shared" si="22"/>
        <v>0</v>
      </c>
      <c r="AM6" s="2">
        <f t="shared" si="23"/>
        <v>0</v>
      </c>
      <c r="AN6">
        <f t="shared" si="24"/>
        <v>20</v>
      </c>
    </row>
    <row r="7" spans="1:40" ht="15">
      <c r="A7" t="s">
        <v>69</v>
      </c>
      <c r="B7">
        <v>30923465</v>
      </c>
      <c r="C7" s="6">
        <v>0.08333333333333333</v>
      </c>
      <c r="D7" s="6">
        <v>0.08333333333333333</v>
      </c>
      <c r="E7" s="6">
        <v>0.08333333333333333</v>
      </c>
      <c r="F7" s="6">
        <v>0.08402777777777777</v>
      </c>
      <c r="G7" s="6">
        <v>0.042361111111111106</v>
      </c>
      <c r="H7" s="6">
        <v>0.0020833333333333333</v>
      </c>
      <c r="M7" s="1">
        <f t="shared" si="0"/>
        <v>2</v>
      </c>
      <c r="N7" s="1">
        <f t="shared" si="1"/>
        <v>0</v>
      </c>
      <c r="O7" s="2">
        <f t="shared" si="2"/>
        <v>2</v>
      </c>
      <c r="P7" s="2">
        <f t="shared" si="3"/>
        <v>0</v>
      </c>
      <c r="Q7" s="1">
        <f t="shared" si="4"/>
        <v>2</v>
      </c>
      <c r="R7" s="1">
        <f t="shared" si="5"/>
        <v>0</v>
      </c>
      <c r="S7" s="2">
        <f t="shared" si="6"/>
        <v>2</v>
      </c>
      <c r="T7" s="2">
        <f t="shared" si="7"/>
        <v>1</v>
      </c>
      <c r="U7" s="1">
        <f t="shared" si="8"/>
        <v>1</v>
      </c>
      <c r="V7" s="1">
        <f t="shared" si="9"/>
        <v>1</v>
      </c>
      <c r="W7" s="2">
        <f t="shared" si="10"/>
        <v>0</v>
      </c>
      <c r="X7" s="2">
        <f t="shared" si="11"/>
        <v>3</v>
      </c>
      <c r="Y7" s="1">
        <f t="shared" si="12"/>
      </c>
      <c r="Z7" s="1">
        <f t="shared" si="13"/>
      </c>
      <c r="AA7" s="2">
        <f t="shared" si="14"/>
      </c>
      <c r="AB7" s="2">
        <f t="shared" si="15"/>
      </c>
      <c r="AF7" s="1">
        <f t="shared" si="16"/>
        <v>4</v>
      </c>
      <c r="AG7" s="2">
        <f t="shared" si="17"/>
        <v>3</v>
      </c>
      <c r="AH7" s="1">
        <f t="shared" si="18"/>
        <v>3</v>
      </c>
      <c r="AI7" s="2">
        <f t="shared" si="19"/>
        <v>3</v>
      </c>
      <c r="AJ7" s="1">
        <f t="shared" si="20"/>
        <v>0</v>
      </c>
      <c r="AK7" s="2">
        <f t="shared" si="21"/>
        <v>5</v>
      </c>
      <c r="AL7" s="1">
        <f t="shared" si="22"/>
        <v>0</v>
      </c>
      <c r="AM7" s="2">
        <f t="shared" si="23"/>
        <v>0</v>
      </c>
      <c r="AN7">
        <f t="shared" si="24"/>
        <v>18</v>
      </c>
    </row>
    <row r="8" spans="1:40" ht="15">
      <c r="A8" t="s">
        <v>59</v>
      </c>
      <c r="B8">
        <v>30932790</v>
      </c>
      <c r="C8" s="6">
        <v>0.08333333333333333</v>
      </c>
      <c r="D8" s="6">
        <v>0.08333333333333333</v>
      </c>
      <c r="E8" s="6">
        <v>0.08402777777777777</v>
      </c>
      <c r="F8" s="6">
        <v>0.08333333333333333</v>
      </c>
      <c r="G8" s="6">
        <v>0.041666666666666664</v>
      </c>
      <c r="H8" s="6">
        <v>0.0020833333333333333</v>
      </c>
      <c r="M8" s="1">
        <f t="shared" si="0"/>
        <v>2</v>
      </c>
      <c r="N8" s="1">
        <f t="shared" si="1"/>
        <v>0</v>
      </c>
      <c r="O8" s="2">
        <f t="shared" si="2"/>
        <v>2</v>
      </c>
      <c r="P8" s="2">
        <f t="shared" si="3"/>
        <v>0</v>
      </c>
      <c r="Q8" s="1">
        <f t="shared" si="4"/>
        <v>2</v>
      </c>
      <c r="R8" s="1">
        <f t="shared" si="5"/>
        <v>1</v>
      </c>
      <c r="S8" s="2">
        <f t="shared" si="6"/>
        <v>2</v>
      </c>
      <c r="T8" s="2">
        <f t="shared" si="7"/>
        <v>0</v>
      </c>
      <c r="U8" s="1">
        <f t="shared" si="8"/>
        <v>1</v>
      </c>
      <c r="V8" s="1">
        <f t="shared" si="9"/>
        <v>0</v>
      </c>
      <c r="W8" s="2">
        <f t="shared" si="10"/>
        <v>0</v>
      </c>
      <c r="X8" s="2">
        <f t="shared" si="11"/>
        <v>3</v>
      </c>
      <c r="Y8" s="1">
        <f t="shared" si="12"/>
      </c>
      <c r="Z8" s="1">
        <f t="shared" si="13"/>
      </c>
      <c r="AA8" s="2">
        <f t="shared" si="14"/>
      </c>
      <c r="AB8" s="2">
        <f t="shared" si="15"/>
      </c>
      <c r="AF8" s="1">
        <f t="shared" si="16"/>
        <v>4</v>
      </c>
      <c r="AG8" s="2">
        <f t="shared" si="17"/>
        <v>3</v>
      </c>
      <c r="AH8" s="1">
        <f t="shared" si="18"/>
        <v>5</v>
      </c>
      <c r="AI8" s="2">
        <f t="shared" si="19"/>
        <v>5</v>
      </c>
      <c r="AJ8" s="1">
        <f t="shared" si="20"/>
        <v>0</v>
      </c>
      <c r="AK8" s="2">
        <f t="shared" si="21"/>
        <v>5</v>
      </c>
      <c r="AL8" s="1">
        <f t="shared" si="22"/>
        <v>0</v>
      </c>
      <c r="AM8" s="2">
        <f t="shared" si="23"/>
        <v>0</v>
      </c>
      <c r="AN8">
        <f t="shared" si="24"/>
        <v>22</v>
      </c>
    </row>
    <row r="9" spans="1:40" ht="15">
      <c r="A9" t="s">
        <v>71</v>
      </c>
      <c r="B9">
        <v>30931962</v>
      </c>
      <c r="C9" s="6">
        <v>0.041666666666666664</v>
      </c>
      <c r="D9" s="6">
        <v>0.08333333333333333</v>
      </c>
      <c r="E9" s="6">
        <v>0.08333333333333333</v>
      </c>
      <c r="F9" s="6">
        <v>0.08333333333333333</v>
      </c>
      <c r="G9" s="6">
        <v>0.08333333333333333</v>
      </c>
      <c r="H9" s="6">
        <v>0.0020833333333333333</v>
      </c>
      <c r="M9" s="1">
        <f t="shared" si="0"/>
        <v>1</v>
      </c>
      <c r="N9" s="1">
        <f t="shared" si="1"/>
        <v>0</v>
      </c>
      <c r="O9" s="2">
        <f t="shared" si="2"/>
        <v>2</v>
      </c>
      <c r="P9" s="2">
        <f t="shared" si="3"/>
        <v>0</v>
      </c>
      <c r="Q9" s="1">
        <f t="shared" si="4"/>
        <v>2</v>
      </c>
      <c r="R9" s="1">
        <f t="shared" si="5"/>
        <v>0</v>
      </c>
      <c r="S9" s="2">
        <f t="shared" si="6"/>
        <v>2</v>
      </c>
      <c r="T9" s="2">
        <f t="shared" si="7"/>
        <v>0</v>
      </c>
      <c r="U9" s="1">
        <f t="shared" si="8"/>
        <v>2</v>
      </c>
      <c r="V9" s="1">
        <f t="shared" si="9"/>
        <v>0</v>
      </c>
      <c r="W9" s="2">
        <f t="shared" si="10"/>
        <v>0</v>
      </c>
      <c r="X9" s="2">
        <f t="shared" si="11"/>
        <v>3</v>
      </c>
      <c r="Y9" s="1">
        <f t="shared" si="12"/>
      </c>
      <c r="Z9" s="1">
        <f t="shared" si="13"/>
      </c>
      <c r="AA9" s="2">
        <f t="shared" si="14"/>
      </c>
      <c r="AB9" s="2">
        <f t="shared" si="15"/>
      </c>
      <c r="AF9" s="1">
        <f t="shared" si="16"/>
        <v>3</v>
      </c>
      <c r="AG9" s="2">
        <f t="shared" si="17"/>
        <v>3</v>
      </c>
      <c r="AH9" s="1">
        <f t="shared" si="18"/>
        <v>3</v>
      </c>
      <c r="AI9" s="2">
        <f t="shared" si="19"/>
        <v>5</v>
      </c>
      <c r="AJ9" s="1">
        <f t="shared" si="20"/>
        <v>0</v>
      </c>
      <c r="AK9" s="2">
        <f t="shared" si="21"/>
        <v>5</v>
      </c>
      <c r="AL9" s="1">
        <f t="shared" si="22"/>
        <v>0</v>
      </c>
      <c r="AM9" s="2">
        <f t="shared" si="23"/>
        <v>0</v>
      </c>
      <c r="AN9">
        <f t="shared" si="24"/>
        <v>19</v>
      </c>
    </row>
    <row r="10" spans="1:40" ht="15">
      <c r="A10" t="s">
        <v>64</v>
      </c>
      <c r="B10">
        <v>30795362</v>
      </c>
      <c r="C10" s="6">
        <v>0.125</v>
      </c>
      <c r="D10" s="6">
        <v>0.08333333333333333</v>
      </c>
      <c r="E10" s="6">
        <v>0.08402777777777777</v>
      </c>
      <c r="F10" s="6">
        <v>0.08333333333333333</v>
      </c>
      <c r="G10" s="6">
        <v>0.04305555555555556</v>
      </c>
      <c r="H10" s="6">
        <v>0.002777777777777778</v>
      </c>
      <c r="M10" s="1">
        <f t="shared" si="0"/>
        <v>3</v>
      </c>
      <c r="N10" s="1">
        <f t="shared" si="1"/>
        <v>0</v>
      </c>
      <c r="O10" s="2">
        <f t="shared" si="2"/>
        <v>2</v>
      </c>
      <c r="P10" s="2">
        <f t="shared" si="3"/>
        <v>0</v>
      </c>
      <c r="Q10" s="1">
        <f t="shared" si="4"/>
        <v>2</v>
      </c>
      <c r="R10" s="1">
        <f t="shared" si="5"/>
        <v>1</v>
      </c>
      <c r="S10" s="2">
        <f t="shared" si="6"/>
        <v>2</v>
      </c>
      <c r="T10" s="2">
        <f t="shared" si="7"/>
        <v>0</v>
      </c>
      <c r="U10" s="1">
        <f t="shared" si="8"/>
        <v>1</v>
      </c>
      <c r="V10" s="1">
        <f t="shared" si="9"/>
        <v>2</v>
      </c>
      <c r="W10" s="2">
        <f t="shared" si="10"/>
        <v>0</v>
      </c>
      <c r="X10" s="2">
        <f t="shared" si="11"/>
        <v>4</v>
      </c>
      <c r="Y10" s="1">
        <f t="shared" si="12"/>
      </c>
      <c r="Z10" s="1">
        <f t="shared" si="13"/>
      </c>
      <c r="AA10" s="2">
        <f t="shared" si="14"/>
      </c>
      <c r="AB10" s="2">
        <f t="shared" si="15"/>
      </c>
      <c r="AF10" s="1">
        <f t="shared" si="16"/>
        <v>3</v>
      </c>
      <c r="AG10" s="2">
        <f t="shared" si="17"/>
        <v>3</v>
      </c>
      <c r="AH10" s="1">
        <f t="shared" si="18"/>
        <v>5</v>
      </c>
      <c r="AI10" s="2">
        <f t="shared" si="19"/>
        <v>5</v>
      </c>
      <c r="AJ10" s="1">
        <f t="shared" si="20"/>
        <v>4</v>
      </c>
      <c r="AK10" s="2">
        <f t="shared" si="21"/>
        <v>3</v>
      </c>
      <c r="AL10" s="1">
        <f t="shared" si="22"/>
        <v>0</v>
      </c>
      <c r="AM10" s="2">
        <f t="shared" si="23"/>
        <v>0</v>
      </c>
      <c r="AN10">
        <f t="shared" si="24"/>
        <v>23</v>
      </c>
    </row>
    <row r="11" spans="1:40" ht="15">
      <c r="A11" t="s">
        <v>61</v>
      </c>
      <c r="B11">
        <v>30804858</v>
      </c>
      <c r="C11" s="6">
        <v>0.12569444444444444</v>
      </c>
      <c r="D11" s="6">
        <v>0.08333333333333333</v>
      </c>
      <c r="E11" s="6">
        <v>0.12569444444444444</v>
      </c>
      <c r="F11" s="6">
        <v>0.08333333333333333</v>
      </c>
      <c r="G11" s="6">
        <v>0.042361111111111106</v>
      </c>
      <c r="H11" s="6">
        <v>0.0020833333333333333</v>
      </c>
      <c r="M11" s="1">
        <f t="shared" si="0"/>
        <v>3</v>
      </c>
      <c r="N11" s="1">
        <f t="shared" si="1"/>
        <v>1</v>
      </c>
      <c r="O11" s="2">
        <f t="shared" si="2"/>
        <v>2</v>
      </c>
      <c r="P11" s="2">
        <f t="shared" si="3"/>
        <v>0</v>
      </c>
      <c r="Q11" s="1">
        <f t="shared" si="4"/>
        <v>3</v>
      </c>
      <c r="R11" s="1">
        <f t="shared" si="5"/>
        <v>1</v>
      </c>
      <c r="S11" s="2">
        <f t="shared" si="6"/>
        <v>2</v>
      </c>
      <c r="T11" s="2">
        <f t="shared" si="7"/>
        <v>0</v>
      </c>
      <c r="U11" s="1">
        <f t="shared" si="8"/>
        <v>1</v>
      </c>
      <c r="V11" s="1">
        <f t="shared" si="9"/>
        <v>1</v>
      </c>
      <c r="W11" s="2">
        <f t="shared" si="10"/>
        <v>0</v>
      </c>
      <c r="X11" s="2">
        <f t="shared" si="11"/>
        <v>3</v>
      </c>
      <c r="Y11" s="1">
        <f t="shared" si="12"/>
      </c>
      <c r="Z11" s="1">
        <f t="shared" si="13"/>
      </c>
      <c r="AA11" s="2">
        <f t="shared" si="14"/>
      </c>
      <c r="AB11" s="2">
        <f t="shared" si="15"/>
      </c>
      <c r="AF11" s="1">
        <f t="shared" si="16"/>
        <v>5</v>
      </c>
      <c r="AG11" s="2">
        <f t="shared" si="17"/>
        <v>3</v>
      </c>
      <c r="AH11" s="1">
        <f t="shared" si="18"/>
        <v>3</v>
      </c>
      <c r="AI11" s="2">
        <f t="shared" si="19"/>
        <v>5</v>
      </c>
      <c r="AJ11" s="1">
        <f t="shared" si="20"/>
        <v>0</v>
      </c>
      <c r="AK11" s="2">
        <f t="shared" si="21"/>
        <v>5</v>
      </c>
      <c r="AL11" s="1">
        <f t="shared" si="22"/>
        <v>0</v>
      </c>
      <c r="AM11" s="2">
        <f t="shared" si="23"/>
        <v>0</v>
      </c>
      <c r="AN11">
        <f t="shared" si="24"/>
        <v>21</v>
      </c>
    </row>
    <row r="12" spans="1:40" ht="15">
      <c r="A12" t="s">
        <v>70</v>
      </c>
      <c r="B12">
        <v>30920050</v>
      </c>
      <c r="C12" s="6">
        <v>0.08402777777777777</v>
      </c>
      <c r="D12" s="6">
        <v>0.041666666666666664</v>
      </c>
      <c r="E12" s="6">
        <v>0.08402777777777777</v>
      </c>
      <c r="F12" s="6">
        <v>0.08402777777777777</v>
      </c>
      <c r="G12" s="6">
        <v>0.041666666666666664</v>
      </c>
      <c r="H12" s="6">
        <v>0.001388888888888889</v>
      </c>
      <c r="M12" s="1">
        <f t="shared" si="0"/>
        <v>2</v>
      </c>
      <c r="N12" s="1">
        <f t="shared" si="1"/>
        <v>1</v>
      </c>
      <c r="O12" s="2">
        <f t="shared" si="2"/>
        <v>1</v>
      </c>
      <c r="P12" s="2">
        <f t="shared" si="3"/>
        <v>0</v>
      </c>
      <c r="Q12" s="1">
        <f t="shared" si="4"/>
        <v>2</v>
      </c>
      <c r="R12" s="1">
        <f t="shared" si="5"/>
        <v>1</v>
      </c>
      <c r="S12" s="2">
        <f t="shared" si="6"/>
        <v>2</v>
      </c>
      <c r="T12" s="2">
        <f t="shared" si="7"/>
        <v>1</v>
      </c>
      <c r="U12" s="1">
        <f t="shared" si="8"/>
        <v>1</v>
      </c>
      <c r="V12" s="1">
        <f t="shared" si="9"/>
        <v>0</v>
      </c>
      <c r="W12" s="2">
        <f t="shared" si="10"/>
        <v>0</v>
      </c>
      <c r="X12" s="2">
        <f t="shared" si="11"/>
        <v>2</v>
      </c>
      <c r="Y12" s="1">
        <f t="shared" si="12"/>
      </c>
      <c r="Z12" s="1">
        <f t="shared" si="13"/>
      </c>
      <c r="AA12" s="2">
        <f t="shared" si="14"/>
      </c>
      <c r="AB12" s="2">
        <f t="shared" si="15"/>
      </c>
      <c r="AF12" s="1">
        <f t="shared" si="16"/>
        <v>3</v>
      </c>
      <c r="AG12" s="2">
        <f t="shared" si="17"/>
        <v>4</v>
      </c>
      <c r="AH12" s="1">
        <f t="shared" si="18"/>
        <v>5</v>
      </c>
      <c r="AI12" s="2">
        <f t="shared" si="19"/>
        <v>3</v>
      </c>
      <c r="AJ12" s="1">
        <f t="shared" si="20"/>
        <v>0</v>
      </c>
      <c r="AK12" s="2">
        <f t="shared" si="21"/>
        <v>3</v>
      </c>
      <c r="AL12" s="1">
        <f t="shared" si="22"/>
        <v>0</v>
      </c>
      <c r="AM12" s="2">
        <f t="shared" si="23"/>
        <v>0</v>
      </c>
      <c r="AN12">
        <f t="shared" si="24"/>
        <v>18</v>
      </c>
    </row>
    <row r="13" spans="1:40" ht="15">
      <c r="A13" t="s">
        <v>21</v>
      </c>
      <c r="B13">
        <v>30714239</v>
      </c>
      <c r="C13" s="6">
        <v>0.08333333333333333</v>
      </c>
      <c r="D13" s="6">
        <v>0.08333333333333333</v>
      </c>
      <c r="E13" s="6">
        <v>0.08333333333333333</v>
      </c>
      <c r="F13" s="6">
        <v>0.08402777777777777</v>
      </c>
      <c r="G13" s="6">
        <v>0.042361111111111106</v>
      </c>
      <c r="H13" s="6">
        <v>0.001388888888888889</v>
      </c>
      <c r="M13" s="1">
        <f t="shared" si="0"/>
        <v>2</v>
      </c>
      <c r="N13" s="1">
        <f t="shared" si="1"/>
        <v>0</v>
      </c>
      <c r="O13" s="2">
        <f t="shared" si="2"/>
        <v>2</v>
      </c>
      <c r="P13" s="2">
        <f t="shared" si="3"/>
        <v>0</v>
      </c>
      <c r="Q13" s="1">
        <f t="shared" si="4"/>
        <v>2</v>
      </c>
      <c r="R13" s="1">
        <f t="shared" si="5"/>
        <v>0</v>
      </c>
      <c r="S13" s="2">
        <f t="shared" si="6"/>
        <v>2</v>
      </c>
      <c r="T13" s="2">
        <f t="shared" si="7"/>
        <v>1</v>
      </c>
      <c r="U13" s="1">
        <f t="shared" si="8"/>
        <v>1</v>
      </c>
      <c r="V13" s="1">
        <f t="shared" si="9"/>
        <v>1</v>
      </c>
      <c r="W13" s="2">
        <f t="shared" si="10"/>
        <v>0</v>
      </c>
      <c r="X13" s="2">
        <f t="shared" si="11"/>
        <v>2</v>
      </c>
      <c r="Y13" s="1">
        <f t="shared" si="12"/>
      </c>
      <c r="Z13" s="1">
        <f t="shared" si="13"/>
      </c>
      <c r="AA13" s="2">
        <f t="shared" si="14"/>
      </c>
      <c r="AB13" s="2">
        <f t="shared" si="15"/>
      </c>
      <c r="AF13" s="1">
        <f t="shared" si="16"/>
        <v>4</v>
      </c>
      <c r="AG13" s="2">
        <f t="shared" si="17"/>
        <v>3</v>
      </c>
      <c r="AH13" s="1">
        <f t="shared" si="18"/>
        <v>3</v>
      </c>
      <c r="AI13" s="2">
        <f t="shared" si="19"/>
        <v>3</v>
      </c>
      <c r="AJ13" s="1">
        <f t="shared" si="20"/>
        <v>0</v>
      </c>
      <c r="AK13" s="2">
        <f t="shared" si="21"/>
        <v>3</v>
      </c>
      <c r="AL13" s="1">
        <f t="shared" si="22"/>
        <v>0</v>
      </c>
      <c r="AM13" s="2">
        <f t="shared" si="23"/>
        <v>0</v>
      </c>
      <c r="AN13">
        <f t="shared" si="24"/>
        <v>16</v>
      </c>
    </row>
    <row r="14" spans="1:40" ht="15">
      <c r="A14" t="s">
        <v>60</v>
      </c>
      <c r="B14">
        <v>30871636</v>
      </c>
      <c r="C14" s="6">
        <v>0.08333333333333333</v>
      </c>
      <c r="D14" s="6">
        <v>0.08333333333333333</v>
      </c>
      <c r="E14" s="6">
        <v>0.041666666666666664</v>
      </c>
      <c r="F14" s="6">
        <v>0.08402777777777777</v>
      </c>
      <c r="G14" s="6">
        <v>0.001388888888888889</v>
      </c>
      <c r="H14" s="6">
        <v>0.0020833333333333333</v>
      </c>
      <c r="M14" s="1">
        <f t="shared" si="0"/>
        <v>2</v>
      </c>
      <c r="N14" s="1">
        <f t="shared" si="1"/>
        <v>0</v>
      </c>
      <c r="O14" s="2">
        <f t="shared" si="2"/>
        <v>2</v>
      </c>
      <c r="P14" s="2">
        <f t="shared" si="3"/>
        <v>0</v>
      </c>
      <c r="Q14" s="1">
        <f t="shared" si="4"/>
        <v>1</v>
      </c>
      <c r="R14" s="1">
        <f t="shared" si="5"/>
        <v>0</v>
      </c>
      <c r="S14" s="2">
        <f t="shared" si="6"/>
        <v>2</v>
      </c>
      <c r="T14" s="2">
        <f t="shared" si="7"/>
        <v>1</v>
      </c>
      <c r="U14" s="1">
        <f t="shared" si="8"/>
        <v>0</v>
      </c>
      <c r="V14" s="1">
        <f t="shared" si="9"/>
        <v>2</v>
      </c>
      <c r="W14" s="2">
        <f t="shared" si="10"/>
        <v>0</v>
      </c>
      <c r="X14" s="2">
        <f t="shared" si="11"/>
        <v>3</v>
      </c>
      <c r="Y14" s="1">
        <f t="shared" si="12"/>
      </c>
      <c r="Z14" s="1">
        <f t="shared" si="13"/>
      </c>
      <c r="AA14" s="2">
        <f t="shared" si="14"/>
      </c>
      <c r="AB14" s="2">
        <f t="shared" si="15"/>
      </c>
      <c r="AF14" s="1">
        <f t="shared" si="16"/>
        <v>4</v>
      </c>
      <c r="AG14" s="2">
        <f t="shared" si="17"/>
        <v>3</v>
      </c>
      <c r="AH14" s="1">
        <f t="shared" si="18"/>
        <v>4</v>
      </c>
      <c r="AI14" s="2">
        <f t="shared" si="19"/>
        <v>3</v>
      </c>
      <c r="AJ14" s="1">
        <f t="shared" si="20"/>
        <v>3</v>
      </c>
      <c r="AK14" s="2">
        <f t="shared" si="21"/>
        <v>5</v>
      </c>
      <c r="AL14" s="1">
        <f t="shared" si="22"/>
        <v>0</v>
      </c>
      <c r="AM14" s="2">
        <f t="shared" si="23"/>
        <v>0</v>
      </c>
      <c r="AN14">
        <f t="shared" si="24"/>
        <v>22</v>
      </c>
    </row>
    <row r="15" spans="1:40" ht="15">
      <c r="A15" t="s">
        <v>66</v>
      </c>
      <c r="B15">
        <v>30771288</v>
      </c>
      <c r="C15" s="6">
        <v>0.08402777777777777</v>
      </c>
      <c r="D15" s="6">
        <v>0.12569444444444444</v>
      </c>
      <c r="E15" s="6">
        <v>0.08402777777777777</v>
      </c>
      <c r="F15" s="6">
        <v>0.125</v>
      </c>
      <c r="G15" s="6">
        <v>0.042361111111111106</v>
      </c>
      <c r="H15" s="6">
        <v>0.0020833333333333333</v>
      </c>
      <c r="M15" s="1">
        <f t="shared" si="0"/>
        <v>2</v>
      </c>
      <c r="N15" s="1">
        <f t="shared" si="1"/>
        <v>1</v>
      </c>
      <c r="O15" s="2">
        <f t="shared" si="2"/>
        <v>3</v>
      </c>
      <c r="P15" s="2">
        <f t="shared" si="3"/>
        <v>1</v>
      </c>
      <c r="Q15" s="1">
        <f t="shared" si="4"/>
        <v>2</v>
      </c>
      <c r="R15" s="1">
        <f t="shared" si="5"/>
        <v>1</v>
      </c>
      <c r="S15" s="2">
        <f t="shared" si="6"/>
        <v>3</v>
      </c>
      <c r="T15" s="2">
        <f t="shared" si="7"/>
        <v>0</v>
      </c>
      <c r="U15" s="1">
        <f t="shared" si="8"/>
        <v>1</v>
      </c>
      <c r="V15" s="1">
        <f t="shared" si="9"/>
        <v>1</v>
      </c>
      <c r="W15" s="2">
        <f t="shared" si="10"/>
        <v>0</v>
      </c>
      <c r="X15" s="2">
        <f t="shared" si="11"/>
        <v>3</v>
      </c>
      <c r="Y15" s="1">
        <f t="shared" si="12"/>
      </c>
      <c r="Z15" s="1">
        <f t="shared" si="13"/>
      </c>
      <c r="AA15" s="2">
        <f t="shared" si="14"/>
      </c>
      <c r="AB15" s="2">
        <f t="shared" si="15"/>
      </c>
      <c r="AF15" s="1">
        <f t="shared" si="16"/>
        <v>3</v>
      </c>
      <c r="AG15" s="2">
        <f t="shared" si="17"/>
        <v>3</v>
      </c>
      <c r="AH15" s="1">
        <f t="shared" si="18"/>
        <v>5</v>
      </c>
      <c r="AI15" s="2">
        <f t="shared" si="19"/>
        <v>3</v>
      </c>
      <c r="AJ15" s="1">
        <f t="shared" si="20"/>
        <v>0</v>
      </c>
      <c r="AK15" s="2">
        <f t="shared" si="21"/>
        <v>5</v>
      </c>
      <c r="AL15" s="1">
        <f t="shared" si="22"/>
        <v>0</v>
      </c>
      <c r="AM15" s="2">
        <f t="shared" si="23"/>
        <v>0</v>
      </c>
      <c r="AN15">
        <f t="shared" si="24"/>
        <v>19</v>
      </c>
    </row>
    <row r="16" spans="1:40" ht="15">
      <c r="A16" t="s">
        <v>74</v>
      </c>
      <c r="B16">
        <v>30917497</v>
      </c>
      <c r="C16" s="6">
        <v>0.08333333333333333</v>
      </c>
      <c r="D16" s="6">
        <v>0.12569444444444444</v>
      </c>
      <c r="E16" s="6">
        <v>0.08402777777777777</v>
      </c>
      <c r="F16" s="6">
        <v>0.08472222222222221</v>
      </c>
      <c r="G16" s="6">
        <v>0.04305555555555556</v>
      </c>
      <c r="H16" s="6">
        <v>0.0020833333333333333</v>
      </c>
      <c r="M16" s="1">
        <f t="shared" si="0"/>
        <v>2</v>
      </c>
      <c r="N16" s="1">
        <f t="shared" si="1"/>
        <v>0</v>
      </c>
      <c r="O16" s="2">
        <f t="shared" si="2"/>
        <v>3</v>
      </c>
      <c r="P16" s="2">
        <f t="shared" si="3"/>
        <v>1</v>
      </c>
      <c r="Q16" s="1">
        <f t="shared" si="4"/>
        <v>2</v>
      </c>
      <c r="R16" s="1">
        <f t="shared" si="5"/>
        <v>1</v>
      </c>
      <c r="S16" s="2">
        <f t="shared" si="6"/>
        <v>2</v>
      </c>
      <c r="T16" s="2">
        <f t="shared" si="7"/>
        <v>2</v>
      </c>
      <c r="U16" s="1">
        <f t="shared" si="8"/>
        <v>1</v>
      </c>
      <c r="V16" s="1">
        <f t="shared" si="9"/>
        <v>2</v>
      </c>
      <c r="W16" s="2">
        <f t="shared" si="10"/>
        <v>0</v>
      </c>
      <c r="X16" s="2">
        <f t="shared" si="11"/>
        <v>3</v>
      </c>
      <c r="Y16" s="1">
        <f t="shared" si="12"/>
      </c>
      <c r="Z16" s="1">
        <f t="shared" si="13"/>
      </c>
      <c r="AA16" s="2">
        <f t="shared" si="14"/>
      </c>
      <c r="AB16" s="2">
        <f t="shared" si="15"/>
      </c>
      <c r="AF16" s="1">
        <f t="shared" si="16"/>
        <v>4</v>
      </c>
      <c r="AG16" s="2">
        <f t="shared" si="17"/>
        <v>3</v>
      </c>
      <c r="AH16" s="1">
        <f t="shared" si="18"/>
        <v>5</v>
      </c>
      <c r="AI16" s="2">
        <f t="shared" si="19"/>
        <v>0</v>
      </c>
      <c r="AJ16" s="1">
        <f t="shared" si="20"/>
        <v>4</v>
      </c>
      <c r="AK16" s="2">
        <f t="shared" si="21"/>
        <v>5</v>
      </c>
      <c r="AL16" s="1">
        <f t="shared" si="22"/>
        <v>0</v>
      </c>
      <c r="AM16" s="2">
        <f t="shared" si="23"/>
        <v>0</v>
      </c>
      <c r="AN16">
        <f t="shared" si="24"/>
        <v>21</v>
      </c>
    </row>
    <row r="17" spans="1:40" ht="15">
      <c r="A17" t="s">
        <v>82</v>
      </c>
      <c r="B17">
        <v>30995525</v>
      </c>
      <c r="C17" s="6">
        <v>0.08402777777777777</v>
      </c>
      <c r="D17" s="6">
        <v>0.12569444444444444</v>
      </c>
      <c r="E17" s="6">
        <v>0.042361111111111106</v>
      </c>
      <c r="F17" s="6">
        <v>0.08333333333333333</v>
      </c>
      <c r="G17" s="6">
        <v>0.042361111111111106</v>
      </c>
      <c r="H17" s="6">
        <v>0.04305555555555556</v>
      </c>
      <c r="M17" s="1">
        <f t="shared" si="0"/>
        <v>2</v>
      </c>
      <c r="N17" s="1">
        <f t="shared" si="1"/>
        <v>1</v>
      </c>
      <c r="O17" s="2">
        <f t="shared" si="2"/>
        <v>3</v>
      </c>
      <c r="P17" s="2">
        <f t="shared" si="3"/>
        <v>1</v>
      </c>
      <c r="Q17" s="1">
        <f t="shared" si="4"/>
        <v>1</v>
      </c>
      <c r="R17" s="1">
        <f t="shared" si="5"/>
        <v>1</v>
      </c>
      <c r="S17" s="2">
        <f t="shared" si="6"/>
        <v>2</v>
      </c>
      <c r="T17" s="2">
        <f t="shared" si="7"/>
        <v>0</v>
      </c>
      <c r="U17" s="1">
        <f t="shared" si="8"/>
        <v>1</v>
      </c>
      <c r="V17" s="1">
        <f t="shared" si="9"/>
        <v>1</v>
      </c>
      <c r="W17" s="2">
        <f t="shared" si="10"/>
        <v>1</v>
      </c>
      <c r="X17" s="2">
        <f t="shared" si="11"/>
        <v>2</v>
      </c>
      <c r="Y17" s="1">
        <f t="shared" si="12"/>
      </c>
      <c r="Z17" s="1">
        <f t="shared" si="13"/>
      </c>
      <c r="AA17" s="2">
        <f t="shared" si="14"/>
      </c>
      <c r="AB17" s="2">
        <f t="shared" si="15"/>
      </c>
      <c r="AF17" s="1">
        <f t="shared" si="16"/>
        <v>3</v>
      </c>
      <c r="AG17" s="2">
        <f t="shared" si="17"/>
        <v>3</v>
      </c>
      <c r="AH17" s="1">
        <f t="shared" si="18"/>
        <v>0</v>
      </c>
      <c r="AI17" s="2">
        <f t="shared" si="19"/>
        <v>5</v>
      </c>
      <c r="AJ17" s="1">
        <f t="shared" si="20"/>
        <v>0</v>
      </c>
      <c r="AK17" s="2">
        <f t="shared" si="21"/>
        <v>3</v>
      </c>
      <c r="AL17" s="1">
        <f t="shared" si="22"/>
        <v>0</v>
      </c>
      <c r="AM17" s="2">
        <f t="shared" si="23"/>
        <v>0</v>
      </c>
      <c r="AN17">
        <f t="shared" si="24"/>
        <v>14</v>
      </c>
    </row>
    <row r="18" spans="1:40" ht="15">
      <c r="A18" t="s">
        <v>65</v>
      </c>
      <c r="B18">
        <v>30988761</v>
      </c>
      <c r="C18" s="6">
        <v>0.12569444444444444</v>
      </c>
      <c r="D18" s="6">
        <v>0.08333333333333333</v>
      </c>
      <c r="E18" s="6">
        <v>0.125</v>
      </c>
      <c r="F18" s="6">
        <v>0.08402777777777777</v>
      </c>
      <c r="G18" s="6">
        <v>0.08402777777777777</v>
      </c>
      <c r="H18" s="6">
        <v>0.0020833333333333333</v>
      </c>
      <c r="M18" s="1">
        <f t="shared" si="0"/>
        <v>3</v>
      </c>
      <c r="N18" s="1">
        <f t="shared" si="1"/>
        <v>1</v>
      </c>
      <c r="O18" s="2">
        <f t="shared" si="2"/>
        <v>2</v>
      </c>
      <c r="P18" s="2">
        <f t="shared" si="3"/>
        <v>0</v>
      </c>
      <c r="Q18" s="1">
        <f t="shared" si="4"/>
        <v>3</v>
      </c>
      <c r="R18" s="1">
        <f t="shared" si="5"/>
        <v>0</v>
      </c>
      <c r="S18" s="2">
        <f t="shared" si="6"/>
        <v>2</v>
      </c>
      <c r="T18" s="2">
        <f t="shared" si="7"/>
        <v>1</v>
      </c>
      <c r="U18" s="1">
        <f t="shared" si="8"/>
        <v>2</v>
      </c>
      <c r="V18" s="1">
        <f t="shared" si="9"/>
        <v>1</v>
      </c>
      <c r="W18" s="2">
        <f t="shared" si="10"/>
        <v>0</v>
      </c>
      <c r="X18" s="2">
        <f t="shared" si="11"/>
        <v>3</v>
      </c>
      <c r="Y18" s="1">
        <f t="shared" si="12"/>
      </c>
      <c r="Z18" s="1">
        <f t="shared" si="13"/>
      </c>
      <c r="AA18" s="2">
        <f t="shared" si="14"/>
      </c>
      <c r="AB18" s="2">
        <f t="shared" si="15"/>
      </c>
      <c r="AF18" s="1">
        <f t="shared" si="16"/>
        <v>5</v>
      </c>
      <c r="AG18" s="2">
        <f t="shared" si="17"/>
        <v>3</v>
      </c>
      <c r="AH18" s="1">
        <f t="shared" si="18"/>
        <v>3</v>
      </c>
      <c r="AI18" s="2">
        <f t="shared" si="19"/>
        <v>3</v>
      </c>
      <c r="AJ18" s="1">
        <f t="shared" si="20"/>
        <v>0</v>
      </c>
      <c r="AK18" s="2">
        <f t="shared" si="21"/>
        <v>5</v>
      </c>
      <c r="AL18" s="1">
        <f t="shared" si="22"/>
        <v>0</v>
      </c>
      <c r="AM18" s="2">
        <f t="shared" si="23"/>
        <v>0</v>
      </c>
      <c r="AN18">
        <f t="shared" si="24"/>
        <v>19</v>
      </c>
    </row>
    <row r="19" spans="1:40" ht="15">
      <c r="A19" t="s">
        <v>25</v>
      </c>
      <c r="B19">
        <v>30660647</v>
      </c>
      <c r="C19" s="6">
        <v>0.08402777777777777</v>
      </c>
      <c r="D19" s="6">
        <v>0.08333333333333333</v>
      </c>
      <c r="E19" s="6">
        <v>0.08402777777777777</v>
      </c>
      <c r="F19" s="6">
        <v>0.08402777777777777</v>
      </c>
      <c r="G19" s="6">
        <v>0.042361111111111106</v>
      </c>
      <c r="H19" s="6">
        <v>0.043750000000000004</v>
      </c>
      <c r="M19" s="1">
        <f t="shared" si="0"/>
        <v>2</v>
      </c>
      <c r="N19" s="1">
        <f t="shared" si="1"/>
        <v>1</v>
      </c>
      <c r="O19" s="2">
        <f t="shared" si="2"/>
        <v>2</v>
      </c>
      <c r="P19" s="2">
        <f t="shared" si="3"/>
        <v>0</v>
      </c>
      <c r="Q19" s="1">
        <f t="shared" si="4"/>
        <v>2</v>
      </c>
      <c r="R19" s="1">
        <f t="shared" si="5"/>
        <v>1</v>
      </c>
      <c r="S19" s="2">
        <f t="shared" si="6"/>
        <v>2</v>
      </c>
      <c r="T19" s="2">
        <f t="shared" si="7"/>
        <v>1</v>
      </c>
      <c r="U19" s="1">
        <f t="shared" si="8"/>
        <v>1</v>
      </c>
      <c r="V19" s="1">
        <f t="shared" si="9"/>
        <v>1</v>
      </c>
      <c r="W19" s="2">
        <f t="shared" si="10"/>
        <v>1</v>
      </c>
      <c r="X19" s="2">
        <f t="shared" si="11"/>
        <v>3</v>
      </c>
      <c r="Y19" s="1">
        <f t="shared" si="12"/>
      </c>
      <c r="Z19" s="1">
        <f t="shared" si="13"/>
      </c>
      <c r="AA19" s="2">
        <f t="shared" si="14"/>
      </c>
      <c r="AB19" s="2">
        <f t="shared" si="15"/>
      </c>
      <c r="AF19" s="1">
        <f t="shared" si="16"/>
        <v>3</v>
      </c>
      <c r="AG19" s="2">
        <f t="shared" si="17"/>
        <v>3</v>
      </c>
      <c r="AH19" s="1">
        <f t="shared" si="18"/>
        <v>5</v>
      </c>
      <c r="AI19" s="2">
        <f t="shared" si="19"/>
        <v>3</v>
      </c>
      <c r="AJ19" s="1">
        <f t="shared" si="20"/>
        <v>0</v>
      </c>
      <c r="AK19" s="2">
        <f t="shared" si="21"/>
        <v>3</v>
      </c>
      <c r="AL19" s="1">
        <f t="shared" si="22"/>
        <v>0</v>
      </c>
      <c r="AM19" s="2">
        <f t="shared" si="23"/>
        <v>0</v>
      </c>
      <c r="AN19">
        <f t="shared" si="24"/>
        <v>17</v>
      </c>
    </row>
    <row r="20" spans="1:40" ht="15">
      <c r="A20" t="s">
        <v>72</v>
      </c>
      <c r="B20">
        <v>30954225</v>
      </c>
      <c r="C20" s="6">
        <v>0.08333333333333333</v>
      </c>
      <c r="D20" s="6">
        <v>0.08333333333333333</v>
      </c>
      <c r="E20" s="6">
        <v>0.04305555555555556</v>
      </c>
      <c r="F20" s="6">
        <v>0.08333333333333333</v>
      </c>
      <c r="G20" s="6">
        <v>0.042361111111111106</v>
      </c>
      <c r="H20" s="6">
        <v>0.0020833333333333333</v>
      </c>
      <c r="M20" s="1">
        <f t="shared" si="0"/>
        <v>2</v>
      </c>
      <c r="N20" s="1">
        <f t="shared" si="1"/>
        <v>0</v>
      </c>
      <c r="O20" s="2">
        <f t="shared" si="2"/>
        <v>2</v>
      </c>
      <c r="P20" s="2">
        <f t="shared" si="3"/>
        <v>0</v>
      </c>
      <c r="Q20" s="1">
        <f t="shared" si="4"/>
        <v>1</v>
      </c>
      <c r="R20" s="1">
        <f t="shared" si="5"/>
        <v>2</v>
      </c>
      <c r="S20" s="2">
        <f t="shared" si="6"/>
        <v>2</v>
      </c>
      <c r="T20" s="2">
        <f t="shared" si="7"/>
        <v>0</v>
      </c>
      <c r="U20" s="1">
        <f t="shared" si="8"/>
        <v>1</v>
      </c>
      <c r="V20" s="1">
        <f t="shared" si="9"/>
        <v>1</v>
      </c>
      <c r="W20" s="2">
        <f t="shared" si="10"/>
        <v>0</v>
      </c>
      <c r="X20" s="2">
        <f t="shared" si="11"/>
        <v>3</v>
      </c>
      <c r="Y20" s="1">
        <f t="shared" si="12"/>
      </c>
      <c r="Z20" s="1">
        <f t="shared" si="13"/>
      </c>
      <c r="AA20" s="2">
        <f t="shared" si="14"/>
      </c>
      <c r="AB20" s="2">
        <f t="shared" si="15"/>
      </c>
      <c r="AF20" s="1">
        <f t="shared" si="16"/>
        <v>4</v>
      </c>
      <c r="AG20" s="2">
        <f t="shared" si="17"/>
        <v>3</v>
      </c>
      <c r="AH20" s="1">
        <f t="shared" si="18"/>
        <v>0</v>
      </c>
      <c r="AI20" s="2">
        <f t="shared" si="19"/>
        <v>5</v>
      </c>
      <c r="AJ20" s="1">
        <f t="shared" si="20"/>
        <v>0</v>
      </c>
      <c r="AK20" s="2">
        <f t="shared" si="21"/>
        <v>5</v>
      </c>
      <c r="AL20" s="1">
        <f t="shared" si="22"/>
        <v>0</v>
      </c>
      <c r="AM20" s="2">
        <f t="shared" si="23"/>
        <v>0</v>
      </c>
      <c r="AN20">
        <f t="shared" si="24"/>
        <v>17</v>
      </c>
    </row>
    <row r="21" spans="1:40" ht="15">
      <c r="A21" t="s">
        <v>23</v>
      </c>
      <c r="B21">
        <v>30710493</v>
      </c>
      <c r="C21" s="6">
        <v>0.08333333333333333</v>
      </c>
      <c r="D21" s="6">
        <v>0.08333333333333333</v>
      </c>
      <c r="E21" s="6">
        <v>0.08333333333333333</v>
      </c>
      <c r="F21" s="6">
        <v>0.08402777777777777</v>
      </c>
      <c r="G21" s="6">
        <v>0.042361111111111106</v>
      </c>
      <c r="H21" s="6">
        <v>0.0020833333333333333</v>
      </c>
      <c r="M21" s="1">
        <f t="shared" si="0"/>
        <v>2</v>
      </c>
      <c r="N21" s="1">
        <f t="shared" si="1"/>
        <v>0</v>
      </c>
      <c r="O21" s="2">
        <f t="shared" si="2"/>
        <v>2</v>
      </c>
      <c r="P21" s="2">
        <f t="shared" si="3"/>
        <v>0</v>
      </c>
      <c r="Q21" s="1">
        <f t="shared" si="4"/>
        <v>2</v>
      </c>
      <c r="R21" s="1">
        <f t="shared" si="5"/>
        <v>0</v>
      </c>
      <c r="S21" s="2">
        <f t="shared" si="6"/>
        <v>2</v>
      </c>
      <c r="T21" s="2">
        <f t="shared" si="7"/>
        <v>1</v>
      </c>
      <c r="U21" s="1">
        <f t="shared" si="8"/>
        <v>1</v>
      </c>
      <c r="V21" s="1">
        <f t="shared" si="9"/>
        <v>1</v>
      </c>
      <c r="W21" s="2">
        <f t="shared" si="10"/>
        <v>0</v>
      </c>
      <c r="X21" s="2">
        <f t="shared" si="11"/>
        <v>3</v>
      </c>
      <c r="Y21" s="1">
        <f t="shared" si="12"/>
      </c>
      <c r="Z21" s="1">
        <f t="shared" si="13"/>
      </c>
      <c r="AA21" s="2">
        <f t="shared" si="14"/>
      </c>
      <c r="AB21" s="2">
        <f t="shared" si="15"/>
      </c>
      <c r="AF21" s="1">
        <f t="shared" si="16"/>
        <v>4</v>
      </c>
      <c r="AG21" s="2">
        <f t="shared" si="17"/>
        <v>3</v>
      </c>
      <c r="AH21" s="1">
        <f t="shared" si="18"/>
        <v>3</v>
      </c>
      <c r="AI21" s="2">
        <f t="shared" si="19"/>
        <v>3</v>
      </c>
      <c r="AJ21" s="1">
        <f t="shared" si="20"/>
        <v>0</v>
      </c>
      <c r="AK21" s="2">
        <f t="shared" si="21"/>
        <v>5</v>
      </c>
      <c r="AL21" s="1">
        <f t="shared" si="22"/>
        <v>0</v>
      </c>
      <c r="AM21" s="2">
        <f t="shared" si="23"/>
        <v>0</v>
      </c>
      <c r="AN21">
        <f t="shared" si="24"/>
        <v>18</v>
      </c>
    </row>
    <row r="22" spans="1:40" ht="15">
      <c r="A22" t="s">
        <v>22</v>
      </c>
      <c r="B22">
        <v>30714756</v>
      </c>
      <c r="C22" s="6">
        <v>0.08333333333333333</v>
      </c>
      <c r="D22" s="6">
        <v>0.125</v>
      </c>
      <c r="E22" s="6">
        <v>0.08402777777777777</v>
      </c>
      <c r="F22" s="6">
        <v>0.12569444444444444</v>
      </c>
      <c r="G22" s="6">
        <v>0.08402777777777777</v>
      </c>
      <c r="H22" s="6">
        <v>0.043750000000000004</v>
      </c>
      <c r="M22" s="1">
        <f t="shared" si="0"/>
        <v>2</v>
      </c>
      <c r="N22" s="1">
        <f t="shared" si="1"/>
        <v>0</v>
      </c>
      <c r="O22" s="2">
        <f t="shared" si="2"/>
        <v>3</v>
      </c>
      <c r="P22" s="2">
        <f t="shared" si="3"/>
        <v>0</v>
      </c>
      <c r="Q22" s="1">
        <f t="shared" si="4"/>
        <v>2</v>
      </c>
      <c r="R22" s="1">
        <f t="shared" si="5"/>
        <v>1</v>
      </c>
      <c r="S22" s="2">
        <f t="shared" si="6"/>
        <v>3</v>
      </c>
      <c r="T22" s="2">
        <f t="shared" si="7"/>
        <v>1</v>
      </c>
      <c r="U22" s="1">
        <f t="shared" si="8"/>
        <v>2</v>
      </c>
      <c r="V22" s="1">
        <f t="shared" si="9"/>
        <v>1</v>
      </c>
      <c r="W22" s="2">
        <f t="shared" si="10"/>
        <v>1</v>
      </c>
      <c r="X22" s="2">
        <f t="shared" si="11"/>
        <v>3</v>
      </c>
      <c r="Y22" s="1">
        <f t="shared" si="12"/>
      </c>
      <c r="Z22" s="1">
        <f t="shared" si="13"/>
      </c>
      <c r="AA22" s="2">
        <f t="shared" si="14"/>
      </c>
      <c r="AB22" s="2">
        <f t="shared" si="15"/>
      </c>
      <c r="AF22" s="1">
        <f t="shared" si="16"/>
        <v>4</v>
      </c>
      <c r="AG22" s="2">
        <f t="shared" si="17"/>
        <v>3</v>
      </c>
      <c r="AH22" s="1">
        <f t="shared" si="18"/>
        <v>5</v>
      </c>
      <c r="AI22" s="2">
        <f t="shared" si="19"/>
        <v>4</v>
      </c>
      <c r="AJ22" s="1">
        <f t="shared" si="20"/>
        <v>0</v>
      </c>
      <c r="AK22" s="2">
        <f t="shared" si="21"/>
        <v>3</v>
      </c>
      <c r="AL22" s="1">
        <f t="shared" si="22"/>
        <v>0</v>
      </c>
      <c r="AM22" s="2">
        <f t="shared" si="23"/>
        <v>0</v>
      </c>
      <c r="AN22">
        <f t="shared" si="24"/>
        <v>19</v>
      </c>
    </row>
    <row r="23" spans="1:40" ht="15">
      <c r="A23" t="s">
        <v>68</v>
      </c>
      <c r="B23">
        <v>30918693</v>
      </c>
      <c r="C23" s="6">
        <v>0.08402777777777777</v>
      </c>
      <c r="D23" s="6">
        <v>0.125</v>
      </c>
      <c r="E23" s="6">
        <v>0.042361111111111106</v>
      </c>
      <c r="F23" s="6">
        <v>0.08333333333333333</v>
      </c>
      <c r="G23" s="6">
        <v>0.04305555555555556</v>
      </c>
      <c r="H23" s="6">
        <v>0.001388888888888889</v>
      </c>
      <c r="M23" s="1">
        <f t="shared" si="0"/>
        <v>2</v>
      </c>
      <c r="N23" s="1">
        <f t="shared" si="1"/>
        <v>1</v>
      </c>
      <c r="O23" s="2">
        <f t="shared" si="2"/>
        <v>3</v>
      </c>
      <c r="P23" s="2">
        <f t="shared" si="3"/>
        <v>0</v>
      </c>
      <c r="Q23" s="1">
        <f t="shared" si="4"/>
        <v>1</v>
      </c>
      <c r="R23" s="1">
        <f t="shared" si="5"/>
        <v>1</v>
      </c>
      <c r="S23" s="2">
        <f t="shared" si="6"/>
        <v>2</v>
      </c>
      <c r="T23" s="2">
        <f t="shared" si="7"/>
        <v>0</v>
      </c>
      <c r="U23" s="1">
        <f t="shared" si="8"/>
        <v>1</v>
      </c>
      <c r="V23" s="1">
        <f t="shared" si="9"/>
        <v>2</v>
      </c>
      <c r="W23" s="2">
        <f t="shared" si="10"/>
        <v>0</v>
      </c>
      <c r="X23" s="2">
        <f t="shared" si="11"/>
        <v>2</v>
      </c>
      <c r="Y23" s="1">
        <f t="shared" si="12"/>
      </c>
      <c r="Z23" s="1">
        <f t="shared" si="13"/>
      </c>
      <c r="AA23" s="2">
        <f t="shared" si="14"/>
      </c>
      <c r="AB23" s="2">
        <f t="shared" si="15"/>
      </c>
      <c r="AF23" s="1">
        <f t="shared" si="16"/>
        <v>3</v>
      </c>
      <c r="AG23" s="2">
        <f t="shared" si="17"/>
        <v>3</v>
      </c>
      <c r="AH23" s="1">
        <f t="shared" si="18"/>
        <v>0</v>
      </c>
      <c r="AI23" s="2">
        <f t="shared" si="19"/>
        <v>5</v>
      </c>
      <c r="AJ23" s="1">
        <f t="shared" si="20"/>
        <v>4</v>
      </c>
      <c r="AK23" s="2">
        <f t="shared" si="21"/>
        <v>3</v>
      </c>
      <c r="AL23" s="1">
        <f t="shared" si="22"/>
        <v>0</v>
      </c>
      <c r="AM23" s="2">
        <f t="shared" si="23"/>
        <v>0</v>
      </c>
      <c r="AN23">
        <f t="shared" si="24"/>
        <v>18</v>
      </c>
    </row>
    <row r="24" spans="1:40" ht="15">
      <c r="A24" t="s">
        <v>24</v>
      </c>
      <c r="B24">
        <v>30713177</v>
      </c>
      <c r="C24" s="6">
        <v>0.08402777777777777</v>
      </c>
      <c r="D24" s="6">
        <v>0.08333333333333333</v>
      </c>
      <c r="E24" s="6">
        <v>0.125</v>
      </c>
      <c r="F24" s="6">
        <v>0.1673611111111111</v>
      </c>
      <c r="G24" s="6">
        <v>0.042361111111111106</v>
      </c>
      <c r="H24" s="6">
        <v>0.0020833333333333333</v>
      </c>
      <c r="M24" s="1">
        <f t="shared" si="0"/>
        <v>2</v>
      </c>
      <c r="N24" s="1">
        <f t="shared" si="1"/>
        <v>1</v>
      </c>
      <c r="O24" s="2">
        <f t="shared" si="2"/>
        <v>2</v>
      </c>
      <c r="P24" s="2">
        <f t="shared" si="3"/>
        <v>0</v>
      </c>
      <c r="Q24" s="1">
        <f t="shared" si="4"/>
        <v>3</v>
      </c>
      <c r="R24" s="1">
        <f t="shared" si="5"/>
        <v>0</v>
      </c>
      <c r="S24" s="2">
        <f t="shared" si="6"/>
        <v>4</v>
      </c>
      <c r="T24" s="2">
        <f t="shared" si="7"/>
        <v>1</v>
      </c>
      <c r="U24" s="1">
        <f t="shared" si="8"/>
        <v>1</v>
      </c>
      <c r="V24" s="1">
        <f t="shared" si="9"/>
        <v>1</v>
      </c>
      <c r="W24" s="2">
        <f t="shared" si="10"/>
        <v>0</v>
      </c>
      <c r="X24" s="2">
        <f t="shared" si="11"/>
        <v>3</v>
      </c>
      <c r="Y24" s="1">
        <f t="shared" si="12"/>
      </c>
      <c r="Z24" s="1">
        <f t="shared" si="13"/>
      </c>
      <c r="AA24" s="2">
        <f t="shared" si="14"/>
      </c>
      <c r="AB24" s="2">
        <f t="shared" si="15"/>
      </c>
      <c r="AF24" s="1">
        <f t="shared" si="16"/>
        <v>3</v>
      </c>
      <c r="AG24" s="2">
        <f t="shared" si="17"/>
        <v>3</v>
      </c>
      <c r="AH24" s="1">
        <f t="shared" si="18"/>
        <v>3</v>
      </c>
      <c r="AI24" s="2">
        <f t="shared" si="19"/>
        <v>3</v>
      </c>
      <c r="AJ24" s="1">
        <f t="shared" si="20"/>
        <v>0</v>
      </c>
      <c r="AK24" s="2">
        <f t="shared" si="21"/>
        <v>5</v>
      </c>
      <c r="AL24" s="1">
        <f t="shared" si="22"/>
        <v>0</v>
      </c>
      <c r="AM24" s="2">
        <f t="shared" si="23"/>
        <v>0</v>
      </c>
      <c r="AN24">
        <f t="shared" si="24"/>
        <v>17</v>
      </c>
    </row>
    <row r="25" spans="1:40" ht="15">
      <c r="A25" t="s">
        <v>80</v>
      </c>
      <c r="B25">
        <v>30917323</v>
      </c>
      <c r="C25" s="6">
        <v>0.041666666666666664</v>
      </c>
      <c r="D25" s="6">
        <v>0.125</v>
      </c>
      <c r="E25" s="6">
        <v>0.041666666666666664</v>
      </c>
      <c r="F25" s="6">
        <v>0.08333333333333333</v>
      </c>
      <c r="G25" s="6">
        <v>0.041666666666666664</v>
      </c>
      <c r="H25" s="6">
        <v>0.001388888888888889</v>
      </c>
      <c r="M25" s="1">
        <f t="shared" si="0"/>
        <v>1</v>
      </c>
      <c r="N25" s="1">
        <f t="shared" si="1"/>
        <v>0</v>
      </c>
      <c r="O25" s="2">
        <f t="shared" si="2"/>
        <v>3</v>
      </c>
      <c r="P25" s="2">
        <f t="shared" si="3"/>
        <v>0</v>
      </c>
      <c r="Q25" s="1">
        <f t="shared" si="4"/>
        <v>1</v>
      </c>
      <c r="R25" s="1">
        <f t="shared" si="5"/>
        <v>0</v>
      </c>
      <c r="S25" s="2">
        <f t="shared" si="6"/>
        <v>2</v>
      </c>
      <c r="T25" s="2">
        <f t="shared" si="7"/>
        <v>0</v>
      </c>
      <c r="U25" s="1">
        <f t="shared" si="8"/>
        <v>1</v>
      </c>
      <c r="V25" s="1">
        <f t="shared" si="9"/>
        <v>0</v>
      </c>
      <c r="W25" s="2">
        <f t="shared" si="10"/>
        <v>0</v>
      </c>
      <c r="X25" s="2">
        <f t="shared" si="11"/>
        <v>2</v>
      </c>
      <c r="Y25" s="1">
        <f t="shared" si="12"/>
      </c>
      <c r="Z25" s="1">
        <f t="shared" si="13"/>
      </c>
      <c r="AA25" s="2">
        <f t="shared" si="14"/>
      </c>
      <c r="AB25" s="2">
        <f t="shared" si="15"/>
      </c>
      <c r="AF25" s="1">
        <f t="shared" si="16"/>
        <v>3</v>
      </c>
      <c r="AG25" s="2">
        <f t="shared" si="17"/>
        <v>3</v>
      </c>
      <c r="AH25" s="1">
        <f t="shared" si="18"/>
        <v>4</v>
      </c>
      <c r="AI25" s="2">
        <f t="shared" si="19"/>
        <v>5</v>
      </c>
      <c r="AJ25" s="1">
        <f t="shared" si="20"/>
        <v>0</v>
      </c>
      <c r="AK25" s="2">
        <f t="shared" si="21"/>
        <v>3</v>
      </c>
      <c r="AL25" s="1">
        <f t="shared" si="22"/>
        <v>0</v>
      </c>
      <c r="AM25" s="2">
        <f t="shared" si="23"/>
        <v>0</v>
      </c>
      <c r="AN25">
        <f t="shared" si="24"/>
        <v>18</v>
      </c>
    </row>
    <row r="26" spans="1:40" ht="15">
      <c r="A26" t="s">
        <v>73</v>
      </c>
      <c r="B26">
        <v>30924748</v>
      </c>
      <c r="C26" s="6">
        <v>0.08402777777777777</v>
      </c>
      <c r="D26" s="6">
        <v>0.125</v>
      </c>
      <c r="E26" s="6">
        <v>0.08333333333333333</v>
      </c>
      <c r="F26" s="6">
        <v>0.08333333333333333</v>
      </c>
      <c r="G26" s="6">
        <v>0.08402777777777777</v>
      </c>
      <c r="H26" s="6">
        <v>0.002777777777777778</v>
      </c>
      <c r="M26" s="1">
        <f t="shared" si="0"/>
        <v>2</v>
      </c>
      <c r="N26" s="1">
        <f t="shared" si="1"/>
        <v>1</v>
      </c>
      <c r="O26" s="2">
        <f t="shared" si="2"/>
        <v>3</v>
      </c>
      <c r="P26" s="2">
        <f t="shared" si="3"/>
        <v>0</v>
      </c>
      <c r="Q26" s="1">
        <f t="shared" si="4"/>
        <v>2</v>
      </c>
      <c r="R26" s="1">
        <f t="shared" si="5"/>
        <v>0</v>
      </c>
      <c r="S26" s="2">
        <f t="shared" si="6"/>
        <v>2</v>
      </c>
      <c r="T26" s="2">
        <f t="shared" si="7"/>
        <v>0</v>
      </c>
      <c r="U26" s="1">
        <f t="shared" si="8"/>
        <v>2</v>
      </c>
      <c r="V26" s="1">
        <f t="shared" si="9"/>
        <v>1</v>
      </c>
      <c r="W26" s="2">
        <f t="shared" si="10"/>
        <v>0</v>
      </c>
      <c r="X26" s="2">
        <f t="shared" si="11"/>
        <v>4</v>
      </c>
      <c r="Y26" s="1">
        <f t="shared" si="12"/>
      </c>
      <c r="Z26" s="1">
        <f t="shared" si="13"/>
      </c>
      <c r="AA26" s="2">
        <f t="shared" si="14"/>
      </c>
      <c r="AB26" s="2">
        <f t="shared" si="15"/>
      </c>
      <c r="AF26" s="1">
        <f t="shared" si="16"/>
        <v>3</v>
      </c>
      <c r="AG26" s="2">
        <f t="shared" si="17"/>
        <v>3</v>
      </c>
      <c r="AH26" s="1">
        <f t="shared" si="18"/>
        <v>3</v>
      </c>
      <c r="AI26" s="2">
        <f t="shared" si="19"/>
        <v>5</v>
      </c>
      <c r="AJ26" s="1">
        <f t="shared" si="20"/>
        <v>0</v>
      </c>
      <c r="AK26" s="2">
        <f t="shared" si="21"/>
        <v>3</v>
      </c>
      <c r="AL26" s="1">
        <f t="shared" si="22"/>
        <v>0</v>
      </c>
      <c r="AM26" s="2">
        <f t="shared" si="23"/>
        <v>0</v>
      </c>
      <c r="AN26">
        <f t="shared" si="24"/>
        <v>17</v>
      </c>
    </row>
    <row r="27" spans="1:40" ht="15">
      <c r="A27" t="s">
        <v>75</v>
      </c>
      <c r="B27">
        <v>31210837</v>
      </c>
      <c r="C27" s="6">
        <v>0.04305555555555556</v>
      </c>
      <c r="D27" s="6">
        <v>0.12569444444444444</v>
      </c>
      <c r="E27" s="6">
        <v>0.08333333333333333</v>
      </c>
      <c r="F27" s="6">
        <v>0.08333333333333333</v>
      </c>
      <c r="G27" s="6">
        <v>0.042361111111111106</v>
      </c>
      <c r="H27" s="6">
        <v>0.001388888888888889</v>
      </c>
      <c r="M27" s="1">
        <f t="shared" si="0"/>
        <v>1</v>
      </c>
      <c r="N27" s="1">
        <f t="shared" si="1"/>
        <v>2</v>
      </c>
      <c r="O27" s="2">
        <f t="shared" si="2"/>
        <v>3</v>
      </c>
      <c r="P27" s="2">
        <f t="shared" si="3"/>
        <v>1</v>
      </c>
      <c r="Q27" s="1">
        <f t="shared" si="4"/>
        <v>2</v>
      </c>
      <c r="R27" s="1">
        <f t="shared" si="5"/>
        <v>0</v>
      </c>
      <c r="S27" s="2">
        <f t="shared" si="6"/>
        <v>2</v>
      </c>
      <c r="T27" s="2">
        <f t="shared" si="7"/>
        <v>0</v>
      </c>
      <c r="U27" s="1">
        <f t="shared" si="8"/>
        <v>1</v>
      </c>
      <c r="V27" s="1">
        <f t="shared" si="9"/>
        <v>1</v>
      </c>
      <c r="W27" s="2">
        <f t="shared" si="10"/>
        <v>0</v>
      </c>
      <c r="X27" s="2">
        <f t="shared" si="11"/>
        <v>2</v>
      </c>
      <c r="Y27" s="1">
        <f t="shared" si="12"/>
      </c>
      <c r="Z27" s="1">
        <f t="shared" si="13"/>
      </c>
      <c r="AA27" s="2">
        <f t="shared" si="14"/>
      </c>
      <c r="AB27" s="2">
        <f t="shared" si="15"/>
      </c>
      <c r="AF27" s="1">
        <f t="shared" si="16"/>
        <v>0</v>
      </c>
      <c r="AG27" s="2">
        <f t="shared" si="17"/>
        <v>3</v>
      </c>
      <c r="AH27" s="1">
        <f t="shared" si="18"/>
        <v>3</v>
      </c>
      <c r="AI27" s="2">
        <f t="shared" si="19"/>
        <v>5</v>
      </c>
      <c r="AJ27" s="1">
        <f t="shared" si="20"/>
        <v>0</v>
      </c>
      <c r="AK27" s="2">
        <f t="shared" si="21"/>
        <v>3</v>
      </c>
      <c r="AL27" s="1">
        <f t="shared" si="22"/>
        <v>0</v>
      </c>
      <c r="AM27" s="2">
        <f t="shared" si="23"/>
        <v>0</v>
      </c>
      <c r="AN27">
        <f t="shared" si="24"/>
        <v>14</v>
      </c>
    </row>
    <row r="28" spans="1:40" ht="15">
      <c r="A28" t="s">
        <v>67</v>
      </c>
      <c r="B28">
        <v>30871670</v>
      </c>
      <c r="C28" s="6">
        <v>0.08333333333333333</v>
      </c>
      <c r="D28" s="6">
        <v>0.08333333333333333</v>
      </c>
      <c r="E28" s="6">
        <v>0.08333333333333333</v>
      </c>
      <c r="F28" s="6">
        <v>0.12569444444444444</v>
      </c>
      <c r="G28" s="6">
        <v>0.08402777777777777</v>
      </c>
      <c r="H28" s="6">
        <v>0.001388888888888889</v>
      </c>
      <c r="M28" s="1">
        <f t="shared" si="0"/>
        <v>2</v>
      </c>
      <c r="N28" s="1">
        <f t="shared" si="1"/>
        <v>0</v>
      </c>
      <c r="O28" s="2">
        <f t="shared" si="2"/>
        <v>2</v>
      </c>
      <c r="P28" s="2">
        <f t="shared" si="3"/>
        <v>0</v>
      </c>
      <c r="Q28" s="1">
        <f t="shared" si="4"/>
        <v>2</v>
      </c>
      <c r="R28" s="1">
        <f t="shared" si="5"/>
        <v>0</v>
      </c>
      <c r="S28" s="2">
        <f t="shared" si="6"/>
        <v>3</v>
      </c>
      <c r="T28" s="2">
        <f t="shared" si="7"/>
        <v>1</v>
      </c>
      <c r="U28" s="1">
        <f t="shared" si="8"/>
        <v>2</v>
      </c>
      <c r="V28" s="1">
        <f t="shared" si="9"/>
        <v>1</v>
      </c>
      <c r="W28" s="2">
        <f t="shared" si="10"/>
        <v>0</v>
      </c>
      <c r="X28" s="2">
        <f t="shared" si="11"/>
        <v>2</v>
      </c>
      <c r="Y28" s="1">
        <f t="shared" si="12"/>
      </c>
      <c r="Z28" s="1">
        <f t="shared" si="13"/>
      </c>
      <c r="AA28" s="2">
        <f t="shared" si="14"/>
      </c>
      <c r="AB28" s="2">
        <f t="shared" si="15"/>
      </c>
      <c r="AF28" s="1">
        <f t="shared" si="16"/>
        <v>4</v>
      </c>
      <c r="AG28" s="2">
        <f t="shared" si="17"/>
        <v>3</v>
      </c>
      <c r="AH28" s="1">
        <f t="shared" si="18"/>
        <v>3</v>
      </c>
      <c r="AI28" s="2">
        <f t="shared" si="19"/>
        <v>4</v>
      </c>
      <c r="AJ28" s="1">
        <f t="shared" si="20"/>
        <v>0</v>
      </c>
      <c r="AK28" s="2">
        <f t="shared" si="21"/>
        <v>3</v>
      </c>
      <c r="AL28" s="1">
        <f t="shared" si="22"/>
        <v>0</v>
      </c>
      <c r="AM28" s="2">
        <f t="shared" si="23"/>
        <v>0</v>
      </c>
      <c r="AN28">
        <f t="shared" si="24"/>
        <v>17</v>
      </c>
    </row>
    <row r="29" spans="1:40" ht="15">
      <c r="A29" t="s">
        <v>78</v>
      </c>
      <c r="B29">
        <v>30918263</v>
      </c>
      <c r="C29" s="6">
        <v>0</v>
      </c>
      <c r="D29" s="6">
        <v>0.08333333333333333</v>
      </c>
      <c r="E29" s="6">
        <v>0.04305555555555556</v>
      </c>
      <c r="F29" s="6">
        <v>0.08402777777777777</v>
      </c>
      <c r="G29" s="6">
        <v>0.042361111111111106</v>
      </c>
      <c r="H29" s="6">
        <v>0.043750000000000004</v>
      </c>
      <c r="M29" s="1">
        <f t="shared" si="0"/>
        <v>0</v>
      </c>
      <c r="N29" s="1">
        <f t="shared" si="1"/>
        <v>0</v>
      </c>
      <c r="O29" s="2">
        <f t="shared" si="2"/>
        <v>2</v>
      </c>
      <c r="P29" s="2">
        <f t="shared" si="3"/>
        <v>0</v>
      </c>
      <c r="Q29" s="1">
        <f t="shared" si="4"/>
        <v>1</v>
      </c>
      <c r="R29" s="1">
        <f t="shared" si="5"/>
        <v>2</v>
      </c>
      <c r="S29" s="2">
        <f t="shared" si="6"/>
        <v>2</v>
      </c>
      <c r="T29" s="2">
        <f t="shared" si="7"/>
        <v>1</v>
      </c>
      <c r="U29" s="1">
        <f t="shared" si="8"/>
        <v>1</v>
      </c>
      <c r="V29" s="1">
        <f t="shared" si="9"/>
        <v>1</v>
      </c>
      <c r="W29" s="2">
        <f t="shared" si="10"/>
        <v>1</v>
      </c>
      <c r="X29" s="2">
        <f t="shared" si="11"/>
        <v>3</v>
      </c>
      <c r="Y29" s="1">
        <f t="shared" si="12"/>
      </c>
      <c r="Z29" s="1">
        <f t="shared" si="13"/>
      </c>
      <c r="AA29" s="2">
        <f t="shared" si="14"/>
      </c>
      <c r="AB29" s="2">
        <f t="shared" si="15"/>
      </c>
      <c r="AF29" s="1">
        <f t="shared" si="16"/>
        <v>0</v>
      </c>
      <c r="AG29" s="2">
        <f t="shared" si="17"/>
        <v>3</v>
      </c>
      <c r="AH29" s="1">
        <f t="shared" si="18"/>
        <v>0</v>
      </c>
      <c r="AI29" s="2">
        <f t="shared" si="19"/>
        <v>3</v>
      </c>
      <c r="AJ29" s="1">
        <f t="shared" si="20"/>
        <v>0</v>
      </c>
      <c r="AK29" s="2">
        <f t="shared" si="21"/>
        <v>3</v>
      </c>
      <c r="AL29" s="1">
        <f t="shared" si="22"/>
        <v>0</v>
      </c>
      <c r="AM29" s="2">
        <f t="shared" si="23"/>
        <v>0</v>
      </c>
      <c r="AN29">
        <f t="shared" si="24"/>
        <v>9</v>
      </c>
    </row>
    <row r="30" spans="1:40" ht="15">
      <c r="A30" t="s">
        <v>81</v>
      </c>
      <c r="B30">
        <v>30925328</v>
      </c>
      <c r="C30" s="6">
        <v>0.12569444444444444</v>
      </c>
      <c r="D30" s="6">
        <v>0.08333333333333333</v>
      </c>
      <c r="E30" s="6">
        <v>0.08402777777777777</v>
      </c>
      <c r="F30" s="6">
        <v>0.042361111111111106</v>
      </c>
      <c r="G30" s="6">
        <v>0.042361111111111106</v>
      </c>
      <c r="H30" s="6">
        <v>0.043750000000000004</v>
      </c>
      <c r="M30" s="1">
        <f t="shared" si="0"/>
        <v>3</v>
      </c>
      <c r="N30" s="1">
        <f t="shared" si="1"/>
        <v>1</v>
      </c>
      <c r="O30" s="2">
        <f t="shared" si="2"/>
        <v>2</v>
      </c>
      <c r="P30" s="2">
        <f t="shared" si="3"/>
        <v>0</v>
      </c>
      <c r="Q30" s="1">
        <f t="shared" si="4"/>
        <v>2</v>
      </c>
      <c r="R30" s="1">
        <f t="shared" si="5"/>
        <v>1</v>
      </c>
      <c r="S30" s="2">
        <f t="shared" si="6"/>
        <v>1</v>
      </c>
      <c r="T30" s="2">
        <f t="shared" si="7"/>
        <v>1</v>
      </c>
      <c r="U30" s="1">
        <f t="shared" si="8"/>
        <v>1</v>
      </c>
      <c r="V30" s="1">
        <f t="shared" si="9"/>
        <v>1</v>
      </c>
      <c r="W30" s="2">
        <f t="shared" si="10"/>
        <v>1</v>
      </c>
      <c r="X30" s="2">
        <f t="shared" si="11"/>
        <v>3</v>
      </c>
      <c r="Y30" s="1">
        <f t="shared" si="12"/>
      </c>
      <c r="Z30" s="1">
        <f t="shared" si="13"/>
      </c>
      <c r="AA30" s="2">
        <f t="shared" si="14"/>
      </c>
      <c r="AB30" s="2">
        <f t="shared" si="15"/>
      </c>
      <c r="AF30" s="1">
        <f t="shared" si="16"/>
        <v>5</v>
      </c>
      <c r="AG30" s="2">
        <f t="shared" si="17"/>
        <v>3</v>
      </c>
      <c r="AH30" s="1">
        <f t="shared" si="18"/>
        <v>5</v>
      </c>
      <c r="AI30" s="2">
        <f t="shared" si="19"/>
        <v>0</v>
      </c>
      <c r="AJ30" s="1">
        <f t="shared" si="20"/>
        <v>0</v>
      </c>
      <c r="AK30" s="2">
        <f t="shared" si="21"/>
        <v>3</v>
      </c>
      <c r="AL30" s="1">
        <f t="shared" si="22"/>
        <v>0</v>
      </c>
      <c r="AM30" s="2">
        <f t="shared" si="23"/>
        <v>0</v>
      </c>
      <c r="AN30">
        <f t="shared" si="24"/>
        <v>16</v>
      </c>
    </row>
    <row r="31" spans="1:40" ht="15">
      <c r="A31" t="s">
        <v>63</v>
      </c>
      <c r="B31">
        <v>30943878</v>
      </c>
      <c r="C31" s="6">
        <v>0.08402777777777777</v>
      </c>
      <c r="D31" s="6">
        <v>0.08333333333333333</v>
      </c>
      <c r="G31" s="6">
        <v>0.042361111111111106</v>
      </c>
      <c r="H31" s="6">
        <v>0.0020833333333333333</v>
      </c>
      <c r="M31" s="1">
        <f t="shared" si="0"/>
        <v>2</v>
      </c>
      <c r="N31" s="1">
        <f t="shared" si="1"/>
        <v>1</v>
      </c>
      <c r="O31" s="2">
        <f t="shared" si="2"/>
        <v>2</v>
      </c>
      <c r="P31" s="2">
        <f t="shared" si="3"/>
        <v>0</v>
      </c>
      <c r="Q31" s="1">
        <f t="shared" si="4"/>
      </c>
      <c r="R31" s="1">
        <f t="shared" si="5"/>
      </c>
      <c r="S31" s="2">
        <f t="shared" si="6"/>
      </c>
      <c r="T31" s="2">
        <f t="shared" si="7"/>
      </c>
      <c r="U31" s="1">
        <f t="shared" si="8"/>
        <v>1</v>
      </c>
      <c r="V31" s="1">
        <f t="shared" si="9"/>
        <v>1</v>
      </c>
      <c r="W31" s="2">
        <f t="shared" si="10"/>
        <v>0</v>
      </c>
      <c r="X31" s="2">
        <f t="shared" si="11"/>
        <v>3</v>
      </c>
      <c r="Y31" s="1">
        <f t="shared" si="12"/>
      </c>
      <c r="Z31" s="1">
        <f t="shared" si="13"/>
      </c>
      <c r="AA31" s="2">
        <f t="shared" si="14"/>
      </c>
      <c r="AB31" s="2">
        <f t="shared" si="15"/>
      </c>
      <c r="AF31" s="1">
        <f t="shared" si="16"/>
        <v>3</v>
      </c>
      <c r="AG31" s="2">
        <f t="shared" si="17"/>
        <v>3</v>
      </c>
      <c r="AH31" s="1">
        <f t="shared" si="18"/>
        <v>0</v>
      </c>
      <c r="AI31" s="2">
        <f t="shared" si="19"/>
        <v>0</v>
      </c>
      <c r="AJ31" s="1">
        <f t="shared" si="20"/>
        <v>0</v>
      </c>
      <c r="AK31" s="2">
        <f t="shared" si="21"/>
        <v>5</v>
      </c>
      <c r="AL31" s="1">
        <f t="shared" si="22"/>
        <v>0</v>
      </c>
      <c r="AM31" s="2">
        <f t="shared" si="23"/>
        <v>0</v>
      </c>
      <c r="AN31">
        <f t="shared" si="24"/>
        <v>11</v>
      </c>
    </row>
    <row r="32" spans="1:40" ht="15">
      <c r="A32" t="s">
        <v>62</v>
      </c>
      <c r="B32">
        <v>31017874</v>
      </c>
      <c r="C32" s="6">
        <v>0.125</v>
      </c>
      <c r="D32" s="6">
        <v>0.042361111111111106</v>
      </c>
      <c r="E32" s="6">
        <v>0.04305555555555556</v>
      </c>
      <c r="F32" s="6">
        <v>0.08402777777777777</v>
      </c>
      <c r="G32" s="6">
        <v>0.04305555555555556</v>
      </c>
      <c r="H32" s="6">
        <v>0.04305555555555556</v>
      </c>
      <c r="M32" s="1">
        <f t="shared" si="0"/>
        <v>3</v>
      </c>
      <c r="N32" s="1">
        <f t="shared" si="1"/>
        <v>0</v>
      </c>
      <c r="O32" s="2">
        <f t="shared" si="2"/>
        <v>1</v>
      </c>
      <c r="P32" s="2">
        <f t="shared" si="3"/>
        <v>1</v>
      </c>
      <c r="Q32" s="1">
        <f t="shared" si="4"/>
        <v>1</v>
      </c>
      <c r="R32" s="1">
        <f t="shared" si="5"/>
        <v>2</v>
      </c>
      <c r="S32" s="2">
        <f t="shared" si="6"/>
        <v>2</v>
      </c>
      <c r="T32" s="2">
        <f t="shared" si="7"/>
        <v>1</v>
      </c>
      <c r="U32" s="1">
        <f t="shared" si="8"/>
        <v>1</v>
      </c>
      <c r="V32" s="1">
        <f t="shared" si="9"/>
        <v>2</v>
      </c>
      <c r="W32" s="2">
        <f t="shared" si="10"/>
        <v>1</v>
      </c>
      <c r="X32" s="2">
        <f t="shared" si="11"/>
        <v>2</v>
      </c>
      <c r="Y32" s="1">
        <f t="shared" si="12"/>
      </c>
      <c r="Z32" s="1">
        <f t="shared" si="13"/>
      </c>
      <c r="AA32" s="2">
        <f t="shared" si="14"/>
      </c>
      <c r="AB32" s="2">
        <f t="shared" si="15"/>
      </c>
      <c r="AF32" s="1">
        <f t="shared" si="16"/>
        <v>3</v>
      </c>
      <c r="AG32" s="2">
        <f t="shared" si="17"/>
        <v>0</v>
      </c>
      <c r="AH32" s="1">
        <f t="shared" si="18"/>
        <v>0</v>
      </c>
      <c r="AI32" s="2">
        <f t="shared" si="19"/>
        <v>3</v>
      </c>
      <c r="AJ32" s="1">
        <f t="shared" si="20"/>
        <v>4</v>
      </c>
      <c r="AK32" s="2">
        <f t="shared" si="21"/>
        <v>3</v>
      </c>
      <c r="AL32" s="1">
        <f t="shared" si="22"/>
        <v>0</v>
      </c>
      <c r="AM32" s="2">
        <f t="shared" si="23"/>
        <v>0</v>
      </c>
      <c r="AN32">
        <f t="shared" si="24"/>
        <v>13</v>
      </c>
    </row>
    <row r="33" spans="1:40" ht="15">
      <c r="A33" t="s">
        <v>76</v>
      </c>
      <c r="B33">
        <v>30924551</v>
      </c>
      <c r="C33" s="6">
        <v>0</v>
      </c>
      <c r="D33" s="6">
        <v>0.041666666666666664</v>
      </c>
      <c r="E33" s="6">
        <v>0.08333333333333333</v>
      </c>
      <c r="F33" s="6">
        <v>0.08472222222222221</v>
      </c>
      <c r="G33" s="6">
        <v>0.041666666666666664</v>
      </c>
      <c r="H33" s="6">
        <v>0.042361111111111106</v>
      </c>
      <c r="M33" s="1">
        <f>_xlfn.IFERROR(IF(C33="","",HOUR(C33)),"")</f>
        <v>0</v>
      </c>
      <c r="N33" s="1">
        <f>_xlfn.IFERROR(IF(C33="","",MINUTE(C33)),"")</f>
        <v>0</v>
      </c>
      <c r="O33" s="2">
        <f>_xlfn.IFERROR(IF(D33="","",HOUR(D33)),"")</f>
        <v>1</v>
      </c>
      <c r="P33" s="2">
        <f>_xlfn.IFERROR(IF(D33="","",MINUTE(D33)),"")</f>
        <v>0</v>
      </c>
      <c r="Q33" s="1">
        <f>_xlfn.IFERROR(IF(E33="","",HOUR(E33)),"")</f>
        <v>2</v>
      </c>
      <c r="R33" s="1">
        <f>_xlfn.IFERROR(IF(E33="","",MINUTE(E33)),"")</f>
        <v>0</v>
      </c>
      <c r="S33" s="2">
        <f>_xlfn.IFERROR(IF(F33="","",HOUR(F33)),"")</f>
        <v>2</v>
      </c>
      <c r="T33" s="2">
        <f>_xlfn.IFERROR(IF(F33="","",MINUTE(F33)),"")</f>
        <v>2</v>
      </c>
      <c r="U33" s="1">
        <f>_xlfn.IFERROR(IF(G33="","",HOUR(G33)),"")</f>
        <v>1</v>
      </c>
      <c r="V33" s="1">
        <f>_xlfn.IFERROR(IF(G33="","",MINUTE(G33)),"")</f>
        <v>0</v>
      </c>
      <c r="W33" s="2">
        <f>_xlfn.IFERROR(IF(H33="","",HOUR(H33)),"")</f>
        <v>1</v>
      </c>
      <c r="X33" s="2">
        <f>_xlfn.IFERROR(IF(H33="","",MINUTE(H33)),"")</f>
        <v>1</v>
      </c>
      <c r="Y33" s="1">
        <f>_xlfn.IFERROR(IF(I33="","",HOUR(I33)),"")</f>
      </c>
      <c r="Z33" s="1">
        <f>_xlfn.IFERROR(IF(I33="","",MINUTE(I33)),"")</f>
      </c>
      <c r="AA33" s="2">
        <f>_xlfn.IFERROR(IF(J33="","",HOUR(J33)),"")</f>
      </c>
      <c r="AB33" s="2">
        <f>_xlfn.IFERROR(IF(J33="","",MINUTE(J33)),"")</f>
      </c>
      <c r="AF33" s="1">
        <f>IF(M$1="",0,IF(M33="",0,IF(AND(M$1=M33,N$1=N33),5,IF(M$1-N$1=M33-N33,4,IF(SIGN(M$1-N$1)=SIGN(M33-N33),3,0)))))</f>
        <v>0</v>
      </c>
      <c r="AG33" s="2">
        <f>IF(O$1="",0,IF(O33="",0,IF(AND(O$1=O33,P$1=P33),5,IF(O$1-P$1=O33-P33,4,IF(SIGN(O$1-P$1)=SIGN(O33-P33),3,0)))))</f>
        <v>4</v>
      </c>
      <c r="AH33" s="1">
        <f>IF(Q$1="",0,IF(Q33="",0,IF(AND(Q$1=Q33,R$1=R33),5,IF(Q$1-R$1=Q33-R33,4,IF(SIGN(Q$1-R$1)=SIGN(Q33-R33),3,0)))))</f>
        <v>3</v>
      </c>
      <c r="AI33" s="2">
        <f>IF(S$1="",0,IF(S33="",0,IF(AND(S$1=S33,T$1=T33),5,IF(S$1-T$1=S33-T33,4,IF(SIGN(S$1-T$1)=SIGN(S33-T33),3,0)))))</f>
        <v>0</v>
      </c>
      <c r="AJ33" s="1">
        <f>IF(U$1="",0,IF(U33="",0,IF(AND(U$1=U33,V$1=V33),5,IF(U$1-V$1=U33-V33,4,IF(SIGN(U$1-V$1)=SIGN(U33-V33),3,0)))))</f>
        <v>0</v>
      </c>
      <c r="AK33" s="2">
        <f>IF(W$1="",0,IF(W33="",0,IF(AND(W$1=W33,X$1=X33),5,IF(W$1-X$1=W33-X33,4,IF(SIGN(W$1-X$1)=SIGN(W33-X33),3,0)))))</f>
        <v>0</v>
      </c>
      <c r="AL33" s="1">
        <f>IF(Y$1="",0,IF(Y33="",0,IF(AND(Y$1=Y33,Z$1=Z33),5,IF(Y$1-Z$1=Y33-Z33,4,IF(SIGN(Y$1-Z$1)=SIGN(Y33-Z33),3,0)))))</f>
        <v>0</v>
      </c>
      <c r="AM33" s="2">
        <f>IF(AA$1="",0,IF(AA33="",0,IF(AND(AA$1=AA33,AB$1=AB33),5,IF(AA$1-AB$1=AA33-AB33,4,IF(SIGN(AA$1-AB$1)=SIGN(AA33-AB33),3,0)))))</f>
        <v>0</v>
      </c>
      <c r="AN33">
        <f>SUM(AF33:AM33)</f>
        <v>7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3"/>
  <sheetViews>
    <sheetView zoomScalePageLayoutView="0" workbookViewId="0" topLeftCell="A1">
      <selection activeCell="A1" sqref="A1:H16384"/>
    </sheetView>
  </sheetViews>
  <sheetFormatPr defaultColWidth="2.7109375" defaultRowHeight="15"/>
  <cols>
    <col min="1" max="8" width="10.8515625" style="0" customWidth="1"/>
    <col min="9" max="12" width="2.7109375" style="0" customWidth="1"/>
    <col min="13" max="16" width="2.00390625" style="0" bestFit="1" customWidth="1"/>
    <col min="17" max="31" width="2.7109375" style="0" customWidth="1"/>
    <col min="32" max="39" width="2.00390625" style="0" bestFit="1" customWidth="1"/>
    <col min="40" max="40" width="3.00390625" style="0" bestFit="1" customWidth="1"/>
  </cols>
  <sheetData>
    <row r="1" spans="1:28" ht="15">
      <c r="A1" t="s">
        <v>13</v>
      </c>
      <c r="B1" t="s">
        <v>14</v>
      </c>
      <c r="C1" t="s">
        <v>44</v>
      </c>
      <c r="D1" t="s">
        <v>199</v>
      </c>
      <c r="E1" t="s">
        <v>200</v>
      </c>
      <c r="F1" t="s">
        <v>45</v>
      </c>
      <c r="G1" t="s">
        <v>46</v>
      </c>
      <c r="H1" t="s">
        <v>201</v>
      </c>
      <c r="M1" s="1">
        <v>1</v>
      </c>
      <c r="N1" s="1">
        <v>0</v>
      </c>
      <c r="O1" s="2">
        <v>0</v>
      </c>
      <c r="P1" s="2">
        <v>2</v>
      </c>
      <c r="Q1" s="1">
        <v>1</v>
      </c>
      <c r="R1" s="1">
        <v>1</v>
      </c>
      <c r="S1" s="2">
        <v>0</v>
      </c>
      <c r="T1" s="2">
        <v>0</v>
      </c>
      <c r="U1" s="1">
        <v>3</v>
      </c>
      <c r="V1" s="1">
        <v>1</v>
      </c>
      <c r="W1" s="2">
        <v>0</v>
      </c>
      <c r="X1" s="2">
        <v>1</v>
      </c>
      <c r="Y1" s="1"/>
      <c r="Z1" s="1"/>
      <c r="AA1" s="2"/>
      <c r="AB1" s="2"/>
    </row>
    <row r="2" spans="1:40" ht="15">
      <c r="A2" t="s">
        <v>71</v>
      </c>
      <c r="B2">
        <v>30931962</v>
      </c>
      <c r="C2" s="6">
        <v>0.08402777777777777</v>
      </c>
      <c r="D2" s="6">
        <v>0.0006944444444444445</v>
      </c>
      <c r="E2" s="6">
        <v>0.042361111111111106</v>
      </c>
      <c r="F2" s="6">
        <v>0.08333333333333333</v>
      </c>
      <c r="G2" s="6">
        <v>0.041666666666666664</v>
      </c>
      <c r="H2" s="6">
        <v>0.0006944444444444445</v>
      </c>
      <c r="M2" s="1">
        <f>_xlfn.IFERROR(IF(C2="","",HOUR(C2)),"")</f>
        <v>2</v>
      </c>
      <c r="N2" s="1">
        <f>_xlfn.IFERROR(IF(C2="","",MINUTE(C2)),"")</f>
        <v>1</v>
      </c>
      <c r="O2" s="2">
        <f>_xlfn.IFERROR(IF(D2="","",HOUR(D2)),"")</f>
        <v>0</v>
      </c>
      <c r="P2" s="2">
        <f>_xlfn.IFERROR(IF(D2="","",MINUTE(D2)),"")</f>
        <v>1</v>
      </c>
      <c r="Q2" s="1">
        <f>_xlfn.IFERROR(IF(E2="","",HOUR(E2)),"")</f>
        <v>1</v>
      </c>
      <c r="R2" s="1">
        <f>_xlfn.IFERROR(IF(E2="","",MINUTE(E2)),"")</f>
        <v>1</v>
      </c>
      <c r="S2" s="2">
        <f>_xlfn.IFERROR(IF(F2="","",HOUR(F2)),"")</f>
        <v>2</v>
      </c>
      <c r="T2" s="2">
        <f>_xlfn.IFERROR(IF(F2="","",MINUTE(F2)),"")</f>
        <v>0</v>
      </c>
      <c r="U2" s="1">
        <f>_xlfn.IFERROR(IF(G2="","",HOUR(G2)),"")</f>
        <v>1</v>
      </c>
      <c r="V2" s="1">
        <f>_xlfn.IFERROR(IF(G2="","",MINUTE(G2)),"")</f>
        <v>0</v>
      </c>
      <c r="W2" s="2">
        <f>_xlfn.IFERROR(IF(H2="","",HOUR(H2)),"")</f>
        <v>0</v>
      </c>
      <c r="X2" s="2">
        <f>_xlfn.IFERROR(IF(H2="","",MINUTE(H2)),"")</f>
        <v>1</v>
      </c>
      <c r="Y2" s="1">
        <f>_xlfn.IFERROR(IF(I2="","",HOUR(I2)),"")</f>
      </c>
      <c r="Z2" s="1">
        <f>_xlfn.IFERROR(IF(I2="","",MINUTE(I2)),"")</f>
      </c>
      <c r="AA2" s="2">
        <f>_xlfn.IFERROR(IF(J2="","",HOUR(J2)),"")</f>
      </c>
      <c r="AB2" s="2">
        <f>_xlfn.IFERROR(IF(J2="","",MINUTE(J2)),"")</f>
      </c>
      <c r="AF2" s="1">
        <f>IF(M$1="",0,IF(M2="",0,IF(AND(M$1=M2,N$1=N2),5,IF(M$1-N$1=M2-N2,4,IF(SIGN(M$1-N$1)=SIGN(M2-N2),3,0)))))</f>
        <v>4</v>
      </c>
      <c r="AG2" s="2">
        <f>IF(O$1="",0,IF(O2="",0,IF(AND(O$1=O2,P$1=P2),5,IF(O$1-P$1=O2-P2,4,IF(SIGN(O$1-P$1)=SIGN(O2-P2),3,0)))))</f>
        <v>3</v>
      </c>
      <c r="AH2" s="1">
        <f>IF(Q$1="",0,IF(Q2="",0,IF(AND(Q$1=Q2,R$1=R2),5,IF(Q$1-R$1=Q2-R2,4,IF(SIGN(Q$1-R$1)=SIGN(Q2-R2),3,0)))))</f>
        <v>5</v>
      </c>
      <c r="AI2" s="2">
        <f>IF(S$1="",0,IF(S2="",0,IF(AND(S$1=S2,T$1=T2),5,IF(S$1-T$1=S2-T2,4,IF(SIGN(S$1-T$1)=SIGN(S2-T2),3,0)))))</f>
        <v>0</v>
      </c>
      <c r="AJ2" s="1">
        <f>IF(U$1="",0,IF(U2="",0,IF(AND(U$1=U2,V$1=V2),5,IF(U$1-V$1=U2-V2,4,IF(SIGN(U$1-V$1)=SIGN(U2-V2),3,0)))))</f>
        <v>3</v>
      </c>
      <c r="AK2" s="2">
        <f>IF(W$1="",0,IF(W2="",0,IF(AND(W$1=W2,X$1=X2),5,IF(W$1-X$1=W2-X2,4,IF(SIGN(W$1-X$1)=SIGN(W2-X2),3,0)))))</f>
        <v>5</v>
      </c>
      <c r="AL2" s="1">
        <f>IF(Y$1="",0,IF(Y2="",0,IF(AND(Y$1=Y2,Z$1=Z2),5,IF(Y$1-Z$1=Y2-Z2,4,IF(SIGN(Y$1-Z$1)=SIGN(Y2-Z2),3,0)))))</f>
        <v>0</v>
      </c>
      <c r="AM2" s="2">
        <f>IF(AA$1="",0,IF(AA2="",0,IF(AND(AA$1=AA2,AB$1=AB2),5,IF(AA$1-AB$1=AA2-AB2,4,IF(SIGN(AA$1-AB$1)=SIGN(AA2-AB2),3,0)))))</f>
        <v>0</v>
      </c>
      <c r="AN2">
        <f>SUM(AF2:AM2)</f>
        <v>20</v>
      </c>
    </row>
    <row r="3" spans="1:40" ht="15">
      <c r="A3" t="s">
        <v>79</v>
      </c>
      <c r="B3">
        <v>30922360</v>
      </c>
      <c r="C3" s="6">
        <v>0.08402777777777777</v>
      </c>
      <c r="D3" s="6">
        <v>0.04305555555555556</v>
      </c>
      <c r="E3" s="6">
        <v>0.042361111111111106</v>
      </c>
      <c r="F3" s="6">
        <v>0.08402777777777777</v>
      </c>
      <c r="G3" s="6">
        <v>0.041666666666666664</v>
      </c>
      <c r="H3" s="6">
        <v>0.042361111111111106</v>
      </c>
      <c r="M3" s="1">
        <f aca="true" t="shared" si="0" ref="M3:M32">_xlfn.IFERROR(IF(C3="","",HOUR(C3)),"")</f>
        <v>2</v>
      </c>
      <c r="N3" s="1">
        <f aca="true" t="shared" si="1" ref="N3:N32">_xlfn.IFERROR(IF(C3="","",MINUTE(C3)),"")</f>
        <v>1</v>
      </c>
      <c r="O3" s="2">
        <f aca="true" t="shared" si="2" ref="O3:O32">_xlfn.IFERROR(IF(D3="","",HOUR(D3)),"")</f>
        <v>1</v>
      </c>
      <c r="P3" s="2">
        <f aca="true" t="shared" si="3" ref="P3:P32">_xlfn.IFERROR(IF(D3="","",MINUTE(D3)),"")</f>
        <v>2</v>
      </c>
      <c r="Q3" s="1">
        <f aca="true" t="shared" si="4" ref="Q3:Q32">_xlfn.IFERROR(IF(E3="","",HOUR(E3)),"")</f>
        <v>1</v>
      </c>
      <c r="R3" s="1">
        <f aca="true" t="shared" si="5" ref="R3:R32">_xlfn.IFERROR(IF(E3="","",MINUTE(E3)),"")</f>
        <v>1</v>
      </c>
      <c r="S3" s="2">
        <f aca="true" t="shared" si="6" ref="S3:S32">_xlfn.IFERROR(IF(F3="","",HOUR(F3)),"")</f>
        <v>2</v>
      </c>
      <c r="T3" s="2">
        <f aca="true" t="shared" si="7" ref="T3:T32">_xlfn.IFERROR(IF(F3="","",MINUTE(F3)),"")</f>
        <v>1</v>
      </c>
      <c r="U3" s="1">
        <f aca="true" t="shared" si="8" ref="U3:U32">_xlfn.IFERROR(IF(G3="","",HOUR(G3)),"")</f>
        <v>1</v>
      </c>
      <c r="V3" s="1">
        <f aca="true" t="shared" si="9" ref="V3:V32">_xlfn.IFERROR(IF(G3="","",MINUTE(G3)),"")</f>
        <v>0</v>
      </c>
      <c r="W3" s="2">
        <f aca="true" t="shared" si="10" ref="W3:W32">_xlfn.IFERROR(IF(H3="","",HOUR(H3)),"")</f>
        <v>1</v>
      </c>
      <c r="X3" s="2">
        <f aca="true" t="shared" si="11" ref="X3:X32">_xlfn.IFERROR(IF(H3="","",MINUTE(H3)),"")</f>
        <v>1</v>
      </c>
      <c r="Y3" s="1">
        <f aca="true" t="shared" si="12" ref="Y3:Y32">_xlfn.IFERROR(IF(I3="","",HOUR(I3)),"")</f>
      </c>
      <c r="Z3" s="1">
        <f aca="true" t="shared" si="13" ref="Z3:Z32">_xlfn.IFERROR(IF(I3="","",MINUTE(I3)),"")</f>
      </c>
      <c r="AA3" s="2">
        <f aca="true" t="shared" si="14" ref="AA3:AA32">_xlfn.IFERROR(IF(J3="","",HOUR(J3)),"")</f>
      </c>
      <c r="AB3" s="2">
        <f aca="true" t="shared" si="15" ref="AB3:AB32">_xlfn.IFERROR(IF(J3="","",MINUTE(J3)),"")</f>
      </c>
      <c r="AF3" s="1">
        <f aca="true" t="shared" si="16" ref="AF3:AF32">IF(M$1="",0,IF(M3="",0,IF(AND(M$1=M3,N$1=N3),5,IF(M$1-N$1=M3-N3,4,IF(SIGN(M$1-N$1)=SIGN(M3-N3),3,0)))))</f>
        <v>4</v>
      </c>
      <c r="AG3" s="2">
        <f aca="true" t="shared" si="17" ref="AG3:AG32">IF(O$1="",0,IF(O3="",0,IF(AND(O$1=O3,P$1=P3),5,IF(O$1-P$1=O3-P3,4,IF(SIGN(O$1-P$1)=SIGN(O3-P3),3,0)))))</f>
        <v>3</v>
      </c>
      <c r="AH3" s="1">
        <f aca="true" t="shared" si="18" ref="AH3:AH32">IF(Q$1="",0,IF(Q3="",0,IF(AND(Q$1=Q3,R$1=R3),5,IF(Q$1-R$1=Q3-R3,4,IF(SIGN(Q$1-R$1)=SIGN(Q3-R3),3,0)))))</f>
        <v>5</v>
      </c>
      <c r="AI3" s="2">
        <f aca="true" t="shared" si="19" ref="AI3:AI32">IF(S$1="",0,IF(S3="",0,IF(AND(S$1=S3,T$1=T3),5,IF(S$1-T$1=S3-T3,4,IF(SIGN(S$1-T$1)=SIGN(S3-T3),3,0)))))</f>
        <v>0</v>
      </c>
      <c r="AJ3" s="1">
        <f aca="true" t="shared" si="20" ref="AJ3:AJ32">IF(U$1="",0,IF(U3="",0,IF(AND(U$1=U3,V$1=V3),5,IF(U$1-V$1=U3-V3,4,IF(SIGN(U$1-V$1)=SIGN(U3-V3),3,0)))))</f>
        <v>3</v>
      </c>
      <c r="AK3" s="2">
        <f aca="true" t="shared" si="21" ref="AK3:AK32">IF(W$1="",0,IF(W3="",0,IF(AND(W$1=W3,X$1=X3),5,IF(W$1-X$1=W3-X3,4,IF(SIGN(W$1-X$1)=SIGN(W3-X3),3,0)))))</f>
        <v>0</v>
      </c>
      <c r="AL3" s="1">
        <f aca="true" t="shared" si="22" ref="AL3:AL32">IF(Y$1="",0,IF(Y3="",0,IF(AND(Y$1=Y3,Z$1=Z3),5,IF(Y$1-Z$1=Y3-Z3,4,IF(SIGN(Y$1-Z$1)=SIGN(Y3-Z3),3,0)))))</f>
        <v>0</v>
      </c>
      <c r="AM3" s="2">
        <f aca="true" t="shared" si="23" ref="AM3:AM32">IF(AA$1="",0,IF(AA3="",0,IF(AND(AA$1=AA3,AB$1=AB3),5,IF(AA$1-AB$1=AA3-AB3,4,IF(SIGN(AA$1-AB$1)=SIGN(AA3-AB3),3,0)))))</f>
        <v>0</v>
      </c>
      <c r="AN3">
        <f aca="true" t="shared" si="24" ref="AN3:AN32">SUM(AF3:AM3)</f>
        <v>15</v>
      </c>
    </row>
    <row r="4" spans="1:40" ht="15">
      <c r="A4" t="s">
        <v>64</v>
      </c>
      <c r="B4">
        <v>30795362</v>
      </c>
      <c r="C4" s="6">
        <v>0.08402777777777777</v>
      </c>
      <c r="D4" s="6">
        <v>0.04305555555555556</v>
      </c>
      <c r="E4" s="6">
        <v>0.08402777777777777</v>
      </c>
      <c r="F4" s="6">
        <v>0.08333333333333333</v>
      </c>
      <c r="G4" s="6">
        <v>0.08333333333333333</v>
      </c>
      <c r="H4" s="6">
        <v>0.04305555555555556</v>
      </c>
      <c r="M4" s="1">
        <f t="shared" si="0"/>
        <v>2</v>
      </c>
      <c r="N4" s="1">
        <f t="shared" si="1"/>
        <v>1</v>
      </c>
      <c r="O4" s="2">
        <f t="shared" si="2"/>
        <v>1</v>
      </c>
      <c r="P4" s="2">
        <f t="shared" si="3"/>
        <v>2</v>
      </c>
      <c r="Q4" s="1">
        <f t="shared" si="4"/>
        <v>2</v>
      </c>
      <c r="R4" s="1">
        <f t="shared" si="5"/>
        <v>1</v>
      </c>
      <c r="S4" s="2">
        <f t="shared" si="6"/>
        <v>2</v>
      </c>
      <c r="T4" s="2">
        <f t="shared" si="7"/>
        <v>0</v>
      </c>
      <c r="U4" s="1">
        <f t="shared" si="8"/>
        <v>2</v>
      </c>
      <c r="V4" s="1">
        <f t="shared" si="9"/>
        <v>0</v>
      </c>
      <c r="W4" s="2">
        <f t="shared" si="10"/>
        <v>1</v>
      </c>
      <c r="X4" s="2">
        <f t="shared" si="11"/>
        <v>2</v>
      </c>
      <c r="Y4" s="1">
        <f t="shared" si="12"/>
      </c>
      <c r="Z4" s="1">
        <f t="shared" si="13"/>
      </c>
      <c r="AA4" s="2">
        <f t="shared" si="14"/>
      </c>
      <c r="AB4" s="2">
        <f t="shared" si="15"/>
      </c>
      <c r="AF4" s="1">
        <f t="shared" si="16"/>
        <v>4</v>
      </c>
      <c r="AG4" s="2">
        <f t="shared" si="17"/>
        <v>3</v>
      </c>
      <c r="AH4" s="1">
        <f t="shared" si="18"/>
        <v>0</v>
      </c>
      <c r="AI4" s="2">
        <f t="shared" si="19"/>
        <v>0</v>
      </c>
      <c r="AJ4" s="1">
        <f t="shared" si="20"/>
        <v>4</v>
      </c>
      <c r="AK4" s="2">
        <f t="shared" si="21"/>
        <v>4</v>
      </c>
      <c r="AL4" s="1">
        <f t="shared" si="22"/>
        <v>0</v>
      </c>
      <c r="AM4" s="2">
        <f t="shared" si="23"/>
        <v>0</v>
      </c>
      <c r="AN4">
        <f t="shared" si="24"/>
        <v>15</v>
      </c>
    </row>
    <row r="5" spans="1:40" ht="15">
      <c r="A5" t="s">
        <v>84</v>
      </c>
      <c r="B5">
        <v>31208453</v>
      </c>
      <c r="C5" s="6">
        <v>0.08402777777777777</v>
      </c>
      <c r="D5" s="6">
        <v>0.04305555555555556</v>
      </c>
      <c r="E5" s="6">
        <v>0.08402777777777777</v>
      </c>
      <c r="F5" s="6">
        <v>0.08402777777777777</v>
      </c>
      <c r="G5" s="6">
        <v>0.08402777777777777</v>
      </c>
      <c r="H5" s="6">
        <v>0.04305555555555556</v>
      </c>
      <c r="M5" s="1">
        <f t="shared" si="0"/>
        <v>2</v>
      </c>
      <c r="N5" s="1">
        <f t="shared" si="1"/>
        <v>1</v>
      </c>
      <c r="O5" s="2">
        <f t="shared" si="2"/>
        <v>1</v>
      </c>
      <c r="P5" s="2">
        <f t="shared" si="3"/>
        <v>2</v>
      </c>
      <c r="Q5" s="1">
        <f t="shared" si="4"/>
        <v>2</v>
      </c>
      <c r="R5" s="1">
        <f t="shared" si="5"/>
        <v>1</v>
      </c>
      <c r="S5" s="2">
        <f t="shared" si="6"/>
        <v>2</v>
      </c>
      <c r="T5" s="2">
        <f t="shared" si="7"/>
        <v>1</v>
      </c>
      <c r="U5" s="1">
        <f t="shared" si="8"/>
        <v>2</v>
      </c>
      <c r="V5" s="1">
        <f t="shared" si="9"/>
        <v>1</v>
      </c>
      <c r="W5" s="2">
        <f t="shared" si="10"/>
        <v>1</v>
      </c>
      <c r="X5" s="2">
        <f t="shared" si="11"/>
        <v>2</v>
      </c>
      <c r="Y5" s="1">
        <f t="shared" si="12"/>
      </c>
      <c r="Z5" s="1">
        <f t="shared" si="13"/>
      </c>
      <c r="AA5" s="2">
        <f t="shared" si="14"/>
      </c>
      <c r="AB5" s="2">
        <f t="shared" si="15"/>
      </c>
      <c r="AF5" s="1">
        <f t="shared" si="16"/>
        <v>4</v>
      </c>
      <c r="AG5" s="2">
        <f t="shared" si="17"/>
        <v>3</v>
      </c>
      <c r="AH5" s="1">
        <f t="shared" si="18"/>
        <v>0</v>
      </c>
      <c r="AI5" s="2">
        <f t="shared" si="19"/>
        <v>0</v>
      </c>
      <c r="AJ5" s="1">
        <f t="shared" si="20"/>
        <v>3</v>
      </c>
      <c r="AK5" s="2">
        <f t="shared" si="21"/>
        <v>4</v>
      </c>
      <c r="AL5" s="1">
        <f t="shared" si="22"/>
        <v>0</v>
      </c>
      <c r="AM5" s="2">
        <f t="shared" si="23"/>
        <v>0</v>
      </c>
      <c r="AN5">
        <f t="shared" si="24"/>
        <v>14</v>
      </c>
    </row>
    <row r="6" spans="1:40" ht="15">
      <c r="A6" t="s">
        <v>83</v>
      </c>
      <c r="B6">
        <v>31038339</v>
      </c>
      <c r="C6" s="6">
        <v>0.08402777777777777</v>
      </c>
      <c r="D6" s="6">
        <v>0.042361111111111106</v>
      </c>
      <c r="E6" s="6">
        <v>0.08402777777777777</v>
      </c>
      <c r="F6" s="6">
        <v>0.08402777777777777</v>
      </c>
      <c r="G6" s="6">
        <v>0.042361111111111106</v>
      </c>
      <c r="H6" s="6">
        <v>0.04305555555555556</v>
      </c>
      <c r="M6" s="1">
        <f t="shared" si="0"/>
        <v>2</v>
      </c>
      <c r="N6" s="1">
        <f t="shared" si="1"/>
        <v>1</v>
      </c>
      <c r="O6" s="2">
        <f t="shared" si="2"/>
        <v>1</v>
      </c>
      <c r="P6" s="2">
        <f t="shared" si="3"/>
        <v>1</v>
      </c>
      <c r="Q6" s="1">
        <f t="shared" si="4"/>
        <v>2</v>
      </c>
      <c r="R6" s="1">
        <f t="shared" si="5"/>
        <v>1</v>
      </c>
      <c r="S6" s="2">
        <f t="shared" si="6"/>
        <v>2</v>
      </c>
      <c r="T6" s="2">
        <f t="shared" si="7"/>
        <v>1</v>
      </c>
      <c r="U6" s="1">
        <f t="shared" si="8"/>
        <v>1</v>
      </c>
      <c r="V6" s="1">
        <f t="shared" si="9"/>
        <v>1</v>
      </c>
      <c r="W6" s="2">
        <f t="shared" si="10"/>
        <v>1</v>
      </c>
      <c r="X6" s="2">
        <f t="shared" si="11"/>
        <v>2</v>
      </c>
      <c r="Y6" s="1">
        <f t="shared" si="12"/>
      </c>
      <c r="Z6" s="1">
        <f t="shared" si="13"/>
      </c>
      <c r="AA6" s="2">
        <f t="shared" si="14"/>
      </c>
      <c r="AB6" s="2">
        <f t="shared" si="15"/>
      </c>
      <c r="AF6" s="1">
        <f t="shared" si="16"/>
        <v>4</v>
      </c>
      <c r="AG6" s="2">
        <f t="shared" si="17"/>
        <v>0</v>
      </c>
      <c r="AH6" s="1">
        <f t="shared" si="18"/>
        <v>0</v>
      </c>
      <c r="AI6" s="2">
        <f t="shared" si="19"/>
        <v>0</v>
      </c>
      <c r="AJ6" s="1">
        <f t="shared" si="20"/>
        <v>0</v>
      </c>
      <c r="AK6" s="2">
        <f t="shared" si="21"/>
        <v>4</v>
      </c>
      <c r="AL6" s="1">
        <f t="shared" si="22"/>
        <v>0</v>
      </c>
      <c r="AM6" s="2">
        <f t="shared" si="23"/>
        <v>0</v>
      </c>
      <c r="AN6">
        <f t="shared" si="24"/>
        <v>8</v>
      </c>
    </row>
    <row r="7" spans="1:40" ht="15">
      <c r="A7" t="s">
        <v>82</v>
      </c>
      <c r="B7">
        <v>30995525</v>
      </c>
      <c r="C7" s="6">
        <v>0.08333333333333333</v>
      </c>
      <c r="D7" s="6">
        <v>0.043750000000000004</v>
      </c>
      <c r="E7" s="6">
        <v>0</v>
      </c>
      <c r="F7" s="6">
        <v>0.042361111111111106</v>
      </c>
      <c r="G7" s="6">
        <v>0.08472222222222221</v>
      </c>
      <c r="H7" s="6">
        <v>0.001388888888888889</v>
      </c>
      <c r="M7" s="1">
        <f t="shared" si="0"/>
        <v>2</v>
      </c>
      <c r="N7" s="1">
        <f t="shared" si="1"/>
        <v>0</v>
      </c>
      <c r="O7" s="2">
        <f t="shared" si="2"/>
        <v>1</v>
      </c>
      <c r="P7" s="2">
        <f t="shared" si="3"/>
        <v>3</v>
      </c>
      <c r="Q7" s="1">
        <f t="shared" si="4"/>
        <v>0</v>
      </c>
      <c r="R7" s="1">
        <f t="shared" si="5"/>
        <v>0</v>
      </c>
      <c r="S7" s="2">
        <f t="shared" si="6"/>
        <v>1</v>
      </c>
      <c r="T7" s="2">
        <f t="shared" si="7"/>
        <v>1</v>
      </c>
      <c r="U7" s="1">
        <f t="shared" si="8"/>
        <v>2</v>
      </c>
      <c r="V7" s="1">
        <f t="shared" si="9"/>
        <v>2</v>
      </c>
      <c r="W7" s="2">
        <f t="shared" si="10"/>
        <v>0</v>
      </c>
      <c r="X7" s="2">
        <f t="shared" si="11"/>
        <v>2</v>
      </c>
      <c r="Y7" s="1">
        <f t="shared" si="12"/>
      </c>
      <c r="Z7" s="1">
        <f t="shared" si="13"/>
      </c>
      <c r="AA7" s="2">
        <f t="shared" si="14"/>
      </c>
      <c r="AB7" s="2">
        <f t="shared" si="15"/>
      </c>
      <c r="AF7" s="1">
        <f t="shared" si="16"/>
        <v>3</v>
      </c>
      <c r="AG7" s="2">
        <f t="shared" si="17"/>
        <v>4</v>
      </c>
      <c r="AH7" s="1">
        <f t="shared" si="18"/>
        <v>4</v>
      </c>
      <c r="AI7" s="2">
        <f t="shared" si="19"/>
        <v>4</v>
      </c>
      <c r="AJ7" s="1">
        <f t="shared" si="20"/>
        <v>0</v>
      </c>
      <c r="AK7" s="2">
        <f t="shared" si="21"/>
        <v>3</v>
      </c>
      <c r="AL7" s="1">
        <f t="shared" si="22"/>
        <v>0</v>
      </c>
      <c r="AM7" s="2">
        <f t="shared" si="23"/>
        <v>0</v>
      </c>
      <c r="AN7">
        <f t="shared" si="24"/>
        <v>18</v>
      </c>
    </row>
    <row r="8" spans="1:40" ht="15">
      <c r="A8" t="s">
        <v>73</v>
      </c>
      <c r="B8">
        <v>30924748</v>
      </c>
      <c r="C8" s="6">
        <v>0.08402777777777777</v>
      </c>
      <c r="D8" s="6">
        <v>0.001388888888888889</v>
      </c>
      <c r="E8" s="6">
        <v>0.042361111111111106</v>
      </c>
      <c r="F8" s="6">
        <v>0.125</v>
      </c>
      <c r="G8" s="6">
        <v>0.08333333333333333</v>
      </c>
      <c r="H8" s="6">
        <v>0.04305555555555556</v>
      </c>
      <c r="M8" s="1">
        <f t="shared" si="0"/>
        <v>2</v>
      </c>
      <c r="N8" s="1">
        <f t="shared" si="1"/>
        <v>1</v>
      </c>
      <c r="O8" s="2">
        <f t="shared" si="2"/>
        <v>0</v>
      </c>
      <c r="P8" s="2">
        <f t="shared" si="3"/>
        <v>2</v>
      </c>
      <c r="Q8" s="1">
        <f t="shared" si="4"/>
        <v>1</v>
      </c>
      <c r="R8" s="1">
        <f t="shared" si="5"/>
        <v>1</v>
      </c>
      <c r="S8" s="2">
        <f t="shared" si="6"/>
        <v>3</v>
      </c>
      <c r="T8" s="2">
        <f t="shared" si="7"/>
        <v>0</v>
      </c>
      <c r="U8" s="1">
        <f t="shared" si="8"/>
        <v>2</v>
      </c>
      <c r="V8" s="1">
        <f t="shared" si="9"/>
        <v>0</v>
      </c>
      <c r="W8" s="2">
        <f t="shared" si="10"/>
        <v>1</v>
      </c>
      <c r="X8" s="2">
        <f t="shared" si="11"/>
        <v>2</v>
      </c>
      <c r="Y8" s="1">
        <f t="shared" si="12"/>
      </c>
      <c r="Z8" s="1">
        <f t="shared" si="13"/>
      </c>
      <c r="AA8" s="2">
        <f t="shared" si="14"/>
      </c>
      <c r="AB8" s="2">
        <f t="shared" si="15"/>
      </c>
      <c r="AF8" s="1">
        <f t="shared" si="16"/>
        <v>4</v>
      </c>
      <c r="AG8" s="2">
        <f t="shared" si="17"/>
        <v>5</v>
      </c>
      <c r="AH8" s="1">
        <f t="shared" si="18"/>
        <v>5</v>
      </c>
      <c r="AI8" s="2">
        <f t="shared" si="19"/>
        <v>0</v>
      </c>
      <c r="AJ8" s="1">
        <f t="shared" si="20"/>
        <v>4</v>
      </c>
      <c r="AK8" s="2">
        <f t="shared" si="21"/>
        <v>4</v>
      </c>
      <c r="AL8" s="1">
        <f t="shared" si="22"/>
        <v>0</v>
      </c>
      <c r="AM8" s="2">
        <f t="shared" si="23"/>
        <v>0</v>
      </c>
      <c r="AN8">
        <f t="shared" si="24"/>
        <v>22</v>
      </c>
    </row>
    <row r="9" spans="1:40" ht="15">
      <c r="A9" t="s">
        <v>59</v>
      </c>
      <c r="B9">
        <v>30932790</v>
      </c>
      <c r="C9" s="6">
        <v>0.12569444444444444</v>
      </c>
      <c r="D9" s="6">
        <v>0.042361111111111106</v>
      </c>
      <c r="E9" s="6">
        <v>0.0006944444444444445</v>
      </c>
      <c r="F9" s="6">
        <v>0.08333333333333333</v>
      </c>
      <c r="G9" s="6">
        <v>0.08333333333333333</v>
      </c>
      <c r="H9" s="6">
        <v>0.0006944444444444445</v>
      </c>
      <c r="M9" s="1">
        <f t="shared" si="0"/>
        <v>3</v>
      </c>
      <c r="N9" s="1">
        <f t="shared" si="1"/>
        <v>1</v>
      </c>
      <c r="O9" s="2">
        <f t="shared" si="2"/>
        <v>1</v>
      </c>
      <c r="P9" s="2">
        <f t="shared" si="3"/>
        <v>1</v>
      </c>
      <c r="Q9" s="1">
        <f t="shared" si="4"/>
        <v>0</v>
      </c>
      <c r="R9" s="1">
        <f t="shared" si="5"/>
        <v>1</v>
      </c>
      <c r="S9" s="2">
        <f t="shared" si="6"/>
        <v>2</v>
      </c>
      <c r="T9" s="2">
        <f t="shared" si="7"/>
        <v>0</v>
      </c>
      <c r="U9" s="1">
        <f t="shared" si="8"/>
        <v>2</v>
      </c>
      <c r="V9" s="1">
        <f t="shared" si="9"/>
        <v>0</v>
      </c>
      <c r="W9" s="2">
        <f t="shared" si="10"/>
        <v>0</v>
      </c>
      <c r="X9" s="2">
        <f t="shared" si="11"/>
        <v>1</v>
      </c>
      <c r="Y9" s="1">
        <f t="shared" si="12"/>
      </c>
      <c r="Z9" s="1">
        <f t="shared" si="13"/>
      </c>
      <c r="AA9" s="2">
        <f t="shared" si="14"/>
      </c>
      <c r="AB9" s="2">
        <f t="shared" si="15"/>
      </c>
      <c r="AF9" s="1">
        <f t="shared" si="16"/>
        <v>3</v>
      </c>
      <c r="AG9" s="2">
        <f t="shared" si="17"/>
        <v>0</v>
      </c>
      <c r="AH9" s="1">
        <f t="shared" si="18"/>
        <v>0</v>
      </c>
      <c r="AI9" s="2">
        <f t="shared" si="19"/>
        <v>0</v>
      </c>
      <c r="AJ9" s="1">
        <f t="shared" si="20"/>
        <v>4</v>
      </c>
      <c r="AK9" s="2">
        <f t="shared" si="21"/>
        <v>5</v>
      </c>
      <c r="AL9" s="1">
        <f t="shared" si="22"/>
        <v>0</v>
      </c>
      <c r="AM9" s="2">
        <f t="shared" si="23"/>
        <v>0</v>
      </c>
      <c r="AN9">
        <f t="shared" si="24"/>
        <v>12</v>
      </c>
    </row>
    <row r="10" spans="1:40" ht="15">
      <c r="A10" t="s">
        <v>77</v>
      </c>
      <c r="B10">
        <v>30951777</v>
      </c>
      <c r="C10" s="6">
        <v>0.042361111111111106</v>
      </c>
      <c r="D10" s="6">
        <v>0.0006944444444444445</v>
      </c>
      <c r="E10" s="6">
        <v>0.08402777777777777</v>
      </c>
      <c r="F10" s="6">
        <v>0</v>
      </c>
      <c r="G10" s="6">
        <v>0.041666666666666664</v>
      </c>
      <c r="H10" s="6">
        <v>0.042361111111111106</v>
      </c>
      <c r="M10" s="1">
        <f t="shared" si="0"/>
        <v>1</v>
      </c>
      <c r="N10" s="1">
        <f t="shared" si="1"/>
        <v>1</v>
      </c>
      <c r="O10" s="2">
        <f t="shared" si="2"/>
        <v>0</v>
      </c>
      <c r="P10" s="2">
        <f t="shared" si="3"/>
        <v>1</v>
      </c>
      <c r="Q10" s="1">
        <f t="shared" si="4"/>
        <v>2</v>
      </c>
      <c r="R10" s="1">
        <f t="shared" si="5"/>
        <v>1</v>
      </c>
      <c r="S10" s="2">
        <f t="shared" si="6"/>
        <v>0</v>
      </c>
      <c r="T10" s="2">
        <f t="shared" si="7"/>
        <v>0</v>
      </c>
      <c r="U10" s="1">
        <f t="shared" si="8"/>
        <v>1</v>
      </c>
      <c r="V10" s="1">
        <f t="shared" si="9"/>
        <v>0</v>
      </c>
      <c r="W10" s="2">
        <f t="shared" si="10"/>
        <v>1</v>
      </c>
      <c r="X10" s="2">
        <f t="shared" si="11"/>
        <v>1</v>
      </c>
      <c r="Y10" s="1">
        <f t="shared" si="12"/>
      </c>
      <c r="Z10" s="1">
        <f t="shared" si="13"/>
      </c>
      <c r="AA10" s="2">
        <f t="shared" si="14"/>
      </c>
      <c r="AB10" s="2">
        <f t="shared" si="15"/>
      </c>
      <c r="AF10" s="1">
        <f t="shared" si="16"/>
        <v>0</v>
      </c>
      <c r="AG10" s="2">
        <f t="shared" si="17"/>
        <v>3</v>
      </c>
      <c r="AH10" s="1">
        <f t="shared" si="18"/>
        <v>0</v>
      </c>
      <c r="AI10" s="2">
        <f t="shared" si="19"/>
        <v>5</v>
      </c>
      <c r="AJ10" s="1">
        <f t="shared" si="20"/>
        <v>3</v>
      </c>
      <c r="AK10" s="2">
        <f t="shared" si="21"/>
        <v>0</v>
      </c>
      <c r="AL10" s="1">
        <f t="shared" si="22"/>
        <v>0</v>
      </c>
      <c r="AM10" s="2">
        <f t="shared" si="23"/>
        <v>0</v>
      </c>
      <c r="AN10">
        <f t="shared" si="24"/>
        <v>11</v>
      </c>
    </row>
    <row r="11" spans="1:40" ht="15">
      <c r="A11" t="s">
        <v>20</v>
      </c>
      <c r="B11">
        <v>30712348</v>
      </c>
      <c r="C11" s="6">
        <v>0.08333333333333333</v>
      </c>
      <c r="D11" s="6">
        <v>0.08402777777777777</v>
      </c>
      <c r="E11" s="6">
        <v>0.04305555555555556</v>
      </c>
      <c r="F11" s="6">
        <v>0.08402777777777777</v>
      </c>
      <c r="G11" s="6">
        <v>0.08402777777777777</v>
      </c>
      <c r="H11" s="6">
        <v>0.04305555555555556</v>
      </c>
      <c r="M11" s="1">
        <f t="shared" si="0"/>
        <v>2</v>
      </c>
      <c r="N11" s="1">
        <f t="shared" si="1"/>
        <v>0</v>
      </c>
      <c r="O11" s="2">
        <f t="shared" si="2"/>
        <v>2</v>
      </c>
      <c r="P11" s="2">
        <f t="shared" si="3"/>
        <v>1</v>
      </c>
      <c r="Q11" s="1">
        <f t="shared" si="4"/>
        <v>1</v>
      </c>
      <c r="R11" s="1">
        <f t="shared" si="5"/>
        <v>2</v>
      </c>
      <c r="S11" s="2">
        <f t="shared" si="6"/>
        <v>2</v>
      </c>
      <c r="T11" s="2">
        <f t="shared" si="7"/>
        <v>1</v>
      </c>
      <c r="U11" s="1">
        <f t="shared" si="8"/>
        <v>2</v>
      </c>
      <c r="V11" s="1">
        <f t="shared" si="9"/>
        <v>1</v>
      </c>
      <c r="W11" s="2">
        <f t="shared" si="10"/>
        <v>1</v>
      </c>
      <c r="X11" s="2">
        <f t="shared" si="11"/>
        <v>2</v>
      </c>
      <c r="Y11" s="1">
        <f t="shared" si="12"/>
      </c>
      <c r="Z11" s="1">
        <f t="shared" si="13"/>
      </c>
      <c r="AA11" s="2">
        <f t="shared" si="14"/>
      </c>
      <c r="AB11" s="2">
        <f t="shared" si="15"/>
      </c>
      <c r="AF11" s="1">
        <f t="shared" si="16"/>
        <v>3</v>
      </c>
      <c r="AG11" s="2">
        <f t="shared" si="17"/>
        <v>0</v>
      </c>
      <c r="AH11" s="1">
        <f t="shared" si="18"/>
        <v>0</v>
      </c>
      <c r="AI11" s="2">
        <f t="shared" si="19"/>
        <v>0</v>
      </c>
      <c r="AJ11" s="1">
        <f t="shared" si="20"/>
        <v>3</v>
      </c>
      <c r="AK11" s="2">
        <f t="shared" si="21"/>
        <v>4</v>
      </c>
      <c r="AL11" s="1">
        <f t="shared" si="22"/>
        <v>0</v>
      </c>
      <c r="AM11" s="2">
        <f t="shared" si="23"/>
        <v>0</v>
      </c>
      <c r="AN11">
        <f t="shared" si="24"/>
        <v>10</v>
      </c>
    </row>
    <row r="12" spans="1:40" ht="15">
      <c r="A12" t="s">
        <v>21</v>
      </c>
      <c r="B12">
        <v>30714239</v>
      </c>
      <c r="C12" s="6">
        <v>0.08402777777777777</v>
      </c>
      <c r="D12" s="6">
        <v>0.042361111111111106</v>
      </c>
      <c r="E12" s="6">
        <v>0.08402777777777777</v>
      </c>
      <c r="F12" s="6">
        <v>0.08333333333333333</v>
      </c>
      <c r="G12" s="6">
        <v>0.08333333333333333</v>
      </c>
      <c r="H12" s="6">
        <v>0.04305555555555556</v>
      </c>
      <c r="M12" s="1">
        <f t="shared" si="0"/>
        <v>2</v>
      </c>
      <c r="N12" s="1">
        <f t="shared" si="1"/>
        <v>1</v>
      </c>
      <c r="O12" s="2">
        <f t="shared" si="2"/>
        <v>1</v>
      </c>
      <c r="P12" s="2">
        <f t="shared" si="3"/>
        <v>1</v>
      </c>
      <c r="Q12" s="1">
        <f t="shared" si="4"/>
        <v>2</v>
      </c>
      <c r="R12" s="1">
        <f t="shared" si="5"/>
        <v>1</v>
      </c>
      <c r="S12" s="2">
        <f t="shared" si="6"/>
        <v>2</v>
      </c>
      <c r="T12" s="2">
        <f t="shared" si="7"/>
        <v>0</v>
      </c>
      <c r="U12" s="1">
        <f t="shared" si="8"/>
        <v>2</v>
      </c>
      <c r="V12" s="1">
        <f t="shared" si="9"/>
        <v>0</v>
      </c>
      <c r="W12" s="2">
        <f t="shared" si="10"/>
        <v>1</v>
      </c>
      <c r="X12" s="2">
        <f t="shared" si="11"/>
        <v>2</v>
      </c>
      <c r="Y12" s="1">
        <f t="shared" si="12"/>
      </c>
      <c r="Z12" s="1">
        <f t="shared" si="13"/>
      </c>
      <c r="AA12" s="2">
        <f t="shared" si="14"/>
      </c>
      <c r="AB12" s="2">
        <f t="shared" si="15"/>
      </c>
      <c r="AF12" s="1">
        <f t="shared" si="16"/>
        <v>4</v>
      </c>
      <c r="AG12" s="2">
        <f t="shared" si="17"/>
        <v>0</v>
      </c>
      <c r="AH12" s="1">
        <f t="shared" si="18"/>
        <v>0</v>
      </c>
      <c r="AI12" s="2">
        <f t="shared" si="19"/>
        <v>0</v>
      </c>
      <c r="AJ12" s="1">
        <f t="shared" si="20"/>
        <v>4</v>
      </c>
      <c r="AK12" s="2">
        <f t="shared" si="21"/>
        <v>4</v>
      </c>
      <c r="AL12" s="1">
        <f t="shared" si="22"/>
        <v>0</v>
      </c>
      <c r="AM12" s="2">
        <f t="shared" si="23"/>
        <v>0</v>
      </c>
      <c r="AN12">
        <f t="shared" si="24"/>
        <v>12</v>
      </c>
    </row>
    <row r="13" spans="1:40" ht="15">
      <c r="A13" t="s">
        <v>70</v>
      </c>
      <c r="B13">
        <v>30920050</v>
      </c>
      <c r="C13" s="6">
        <v>0.08402777777777777</v>
      </c>
      <c r="D13" s="6">
        <v>0.042361111111111106</v>
      </c>
      <c r="E13" s="6">
        <v>0.041666666666666664</v>
      </c>
      <c r="F13" s="6">
        <v>0.08333333333333333</v>
      </c>
      <c r="G13" s="6">
        <v>0.041666666666666664</v>
      </c>
      <c r="H13" s="6">
        <v>0.001388888888888889</v>
      </c>
      <c r="M13" s="1">
        <f t="shared" si="0"/>
        <v>2</v>
      </c>
      <c r="N13" s="1">
        <f t="shared" si="1"/>
        <v>1</v>
      </c>
      <c r="O13" s="2">
        <f t="shared" si="2"/>
        <v>1</v>
      </c>
      <c r="P13" s="2">
        <f t="shared" si="3"/>
        <v>1</v>
      </c>
      <c r="Q13" s="1">
        <f t="shared" si="4"/>
        <v>1</v>
      </c>
      <c r="R13" s="1">
        <f t="shared" si="5"/>
        <v>0</v>
      </c>
      <c r="S13" s="2">
        <f t="shared" si="6"/>
        <v>2</v>
      </c>
      <c r="T13" s="2">
        <f t="shared" si="7"/>
        <v>0</v>
      </c>
      <c r="U13" s="1">
        <f t="shared" si="8"/>
        <v>1</v>
      </c>
      <c r="V13" s="1">
        <f t="shared" si="9"/>
        <v>0</v>
      </c>
      <c r="W13" s="2">
        <f t="shared" si="10"/>
        <v>0</v>
      </c>
      <c r="X13" s="2">
        <f t="shared" si="11"/>
        <v>2</v>
      </c>
      <c r="Y13" s="1">
        <f t="shared" si="12"/>
      </c>
      <c r="Z13" s="1">
        <f t="shared" si="13"/>
      </c>
      <c r="AA13" s="2">
        <f t="shared" si="14"/>
      </c>
      <c r="AB13" s="2">
        <f t="shared" si="15"/>
      </c>
      <c r="AF13" s="1">
        <f t="shared" si="16"/>
        <v>4</v>
      </c>
      <c r="AG13" s="2">
        <f t="shared" si="17"/>
        <v>0</v>
      </c>
      <c r="AH13" s="1">
        <f t="shared" si="18"/>
        <v>0</v>
      </c>
      <c r="AI13" s="2">
        <f t="shared" si="19"/>
        <v>0</v>
      </c>
      <c r="AJ13" s="1">
        <f t="shared" si="20"/>
        <v>3</v>
      </c>
      <c r="AK13" s="2">
        <f t="shared" si="21"/>
        <v>3</v>
      </c>
      <c r="AL13" s="1">
        <f t="shared" si="22"/>
        <v>0</v>
      </c>
      <c r="AM13" s="2">
        <f t="shared" si="23"/>
        <v>0</v>
      </c>
      <c r="AN13">
        <f t="shared" si="24"/>
        <v>10</v>
      </c>
    </row>
    <row r="14" spans="1:40" ht="15">
      <c r="A14" t="s">
        <v>60</v>
      </c>
      <c r="B14">
        <v>30871636</v>
      </c>
      <c r="C14" s="6">
        <v>0.041666666666666664</v>
      </c>
      <c r="D14" s="6">
        <v>0.042361111111111106</v>
      </c>
      <c r="E14" s="6">
        <v>0.08402777777777777</v>
      </c>
      <c r="F14" s="6">
        <v>0.08333333333333333</v>
      </c>
      <c r="G14" s="6">
        <v>0.08333333333333333</v>
      </c>
      <c r="H14" s="6">
        <v>0.0020833333333333333</v>
      </c>
      <c r="M14" s="1">
        <f t="shared" si="0"/>
        <v>1</v>
      </c>
      <c r="N14" s="1">
        <f t="shared" si="1"/>
        <v>0</v>
      </c>
      <c r="O14" s="2">
        <f t="shared" si="2"/>
        <v>1</v>
      </c>
      <c r="P14" s="2">
        <f t="shared" si="3"/>
        <v>1</v>
      </c>
      <c r="Q14" s="1">
        <f t="shared" si="4"/>
        <v>2</v>
      </c>
      <c r="R14" s="1">
        <f t="shared" si="5"/>
        <v>1</v>
      </c>
      <c r="S14" s="2">
        <f t="shared" si="6"/>
        <v>2</v>
      </c>
      <c r="T14" s="2">
        <f t="shared" si="7"/>
        <v>0</v>
      </c>
      <c r="U14" s="1">
        <f t="shared" si="8"/>
        <v>2</v>
      </c>
      <c r="V14" s="1">
        <f t="shared" si="9"/>
        <v>0</v>
      </c>
      <c r="W14" s="2">
        <f t="shared" si="10"/>
        <v>0</v>
      </c>
      <c r="X14" s="2">
        <f t="shared" si="11"/>
        <v>3</v>
      </c>
      <c r="Y14" s="1">
        <f t="shared" si="12"/>
      </c>
      <c r="Z14" s="1">
        <f t="shared" si="13"/>
      </c>
      <c r="AA14" s="2">
        <f t="shared" si="14"/>
      </c>
      <c r="AB14" s="2">
        <f t="shared" si="15"/>
      </c>
      <c r="AF14" s="1">
        <f t="shared" si="16"/>
        <v>5</v>
      </c>
      <c r="AG14" s="2">
        <f t="shared" si="17"/>
        <v>0</v>
      </c>
      <c r="AH14" s="1">
        <f t="shared" si="18"/>
        <v>0</v>
      </c>
      <c r="AI14" s="2">
        <f t="shared" si="19"/>
        <v>0</v>
      </c>
      <c r="AJ14" s="1">
        <f t="shared" si="20"/>
        <v>4</v>
      </c>
      <c r="AK14" s="2">
        <f t="shared" si="21"/>
        <v>3</v>
      </c>
      <c r="AL14" s="1">
        <f t="shared" si="22"/>
        <v>0</v>
      </c>
      <c r="AM14" s="2">
        <f t="shared" si="23"/>
        <v>0</v>
      </c>
      <c r="AN14">
        <f t="shared" si="24"/>
        <v>12</v>
      </c>
    </row>
    <row r="15" spans="1:40" ht="15">
      <c r="A15" t="s">
        <v>69</v>
      </c>
      <c r="B15">
        <v>30923465</v>
      </c>
      <c r="C15" s="6">
        <v>0.042361111111111106</v>
      </c>
      <c r="D15" s="6">
        <v>0</v>
      </c>
      <c r="E15" s="6">
        <v>0.08333333333333333</v>
      </c>
      <c r="F15" s="6">
        <v>0.08402777777777777</v>
      </c>
      <c r="G15" s="6">
        <v>0.08333333333333333</v>
      </c>
      <c r="H15" s="6">
        <v>0.04305555555555556</v>
      </c>
      <c r="M15" s="1">
        <f t="shared" si="0"/>
        <v>1</v>
      </c>
      <c r="N15" s="1">
        <f t="shared" si="1"/>
        <v>1</v>
      </c>
      <c r="O15" s="2">
        <f t="shared" si="2"/>
        <v>0</v>
      </c>
      <c r="P15" s="2">
        <f t="shared" si="3"/>
        <v>0</v>
      </c>
      <c r="Q15" s="1">
        <f t="shared" si="4"/>
        <v>2</v>
      </c>
      <c r="R15" s="1">
        <f t="shared" si="5"/>
        <v>0</v>
      </c>
      <c r="S15" s="2">
        <f t="shared" si="6"/>
        <v>2</v>
      </c>
      <c r="T15" s="2">
        <f t="shared" si="7"/>
        <v>1</v>
      </c>
      <c r="U15" s="1">
        <f t="shared" si="8"/>
        <v>2</v>
      </c>
      <c r="V15" s="1">
        <f t="shared" si="9"/>
        <v>0</v>
      </c>
      <c r="W15" s="2">
        <f t="shared" si="10"/>
        <v>1</v>
      </c>
      <c r="X15" s="2">
        <f t="shared" si="11"/>
        <v>2</v>
      </c>
      <c r="Y15" s="1">
        <f t="shared" si="12"/>
      </c>
      <c r="Z15" s="1">
        <f t="shared" si="13"/>
      </c>
      <c r="AA15" s="2">
        <f t="shared" si="14"/>
      </c>
      <c r="AB15" s="2">
        <f t="shared" si="15"/>
      </c>
      <c r="AF15" s="1">
        <f t="shared" si="16"/>
        <v>0</v>
      </c>
      <c r="AG15" s="2">
        <f t="shared" si="17"/>
        <v>0</v>
      </c>
      <c r="AH15" s="1">
        <f t="shared" si="18"/>
        <v>0</v>
      </c>
      <c r="AI15" s="2">
        <f t="shared" si="19"/>
        <v>0</v>
      </c>
      <c r="AJ15" s="1">
        <f t="shared" si="20"/>
        <v>4</v>
      </c>
      <c r="AK15" s="2">
        <f t="shared" si="21"/>
        <v>4</v>
      </c>
      <c r="AL15" s="1">
        <f t="shared" si="22"/>
        <v>0</v>
      </c>
      <c r="AM15" s="2">
        <f t="shared" si="23"/>
        <v>0</v>
      </c>
      <c r="AN15">
        <f t="shared" si="24"/>
        <v>8</v>
      </c>
    </row>
    <row r="16" spans="1:40" ht="15">
      <c r="A16" t="s">
        <v>61</v>
      </c>
      <c r="B16">
        <v>30804858</v>
      </c>
      <c r="C16" s="6">
        <v>0.12569444444444444</v>
      </c>
      <c r="D16" s="6">
        <v>0.042361111111111106</v>
      </c>
      <c r="E16" s="6">
        <v>0.042361111111111106</v>
      </c>
      <c r="F16" s="6">
        <v>0.041666666666666664</v>
      </c>
      <c r="G16" s="6">
        <v>0.042361111111111106</v>
      </c>
      <c r="H16" s="6">
        <v>0</v>
      </c>
      <c r="M16" s="1">
        <f t="shared" si="0"/>
        <v>3</v>
      </c>
      <c r="N16" s="1">
        <f t="shared" si="1"/>
        <v>1</v>
      </c>
      <c r="O16" s="2">
        <f t="shared" si="2"/>
        <v>1</v>
      </c>
      <c r="P16" s="2">
        <f t="shared" si="3"/>
        <v>1</v>
      </c>
      <c r="Q16" s="1">
        <f t="shared" si="4"/>
        <v>1</v>
      </c>
      <c r="R16" s="1">
        <f t="shared" si="5"/>
        <v>1</v>
      </c>
      <c r="S16" s="2">
        <f t="shared" si="6"/>
        <v>1</v>
      </c>
      <c r="T16" s="2">
        <f t="shared" si="7"/>
        <v>0</v>
      </c>
      <c r="U16" s="1">
        <f t="shared" si="8"/>
        <v>1</v>
      </c>
      <c r="V16" s="1">
        <f t="shared" si="9"/>
        <v>1</v>
      </c>
      <c r="W16" s="2">
        <f t="shared" si="10"/>
        <v>0</v>
      </c>
      <c r="X16" s="2">
        <f t="shared" si="11"/>
        <v>0</v>
      </c>
      <c r="Y16" s="1">
        <f t="shared" si="12"/>
      </c>
      <c r="Z16" s="1">
        <f t="shared" si="13"/>
      </c>
      <c r="AA16" s="2">
        <f t="shared" si="14"/>
      </c>
      <c r="AB16" s="2">
        <f t="shared" si="15"/>
      </c>
      <c r="AF16" s="1">
        <f t="shared" si="16"/>
        <v>3</v>
      </c>
      <c r="AG16" s="2">
        <f t="shared" si="17"/>
        <v>0</v>
      </c>
      <c r="AH16" s="1">
        <f t="shared" si="18"/>
        <v>5</v>
      </c>
      <c r="AI16" s="2">
        <f t="shared" si="19"/>
        <v>0</v>
      </c>
      <c r="AJ16" s="1">
        <f t="shared" si="20"/>
        <v>0</v>
      </c>
      <c r="AK16" s="2">
        <f t="shared" si="21"/>
        <v>0</v>
      </c>
      <c r="AL16" s="1">
        <f t="shared" si="22"/>
        <v>0</v>
      </c>
      <c r="AM16" s="2">
        <f t="shared" si="23"/>
        <v>0</v>
      </c>
      <c r="AN16">
        <f t="shared" si="24"/>
        <v>8</v>
      </c>
    </row>
    <row r="17" spans="1:40" ht="15">
      <c r="A17" t="s">
        <v>66</v>
      </c>
      <c r="B17">
        <v>30771288</v>
      </c>
      <c r="C17" s="6">
        <v>0.08402777777777777</v>
      </c>
      <c r="D17" s="6">
        <v>0.08402777777777777</v>
      </c>
      <c r="E17" s="6">
        <v>0.08402777777777777</v>
      </c>
      <c r="F17" s="6">
        <v>0.125</v>
      </c>
      <c r="G17" s="6">
        <v>0.08402777777777777</v>
      </c>
      <c r="H17" s="6">
        <v>0.04305555555555556</v>
      </c>
      <c r="M17" s="1">
        <f t="shared" si="0"/>
        <v>2</v>
      </c>
      <c r="N17" s="1">
        <f t="shared" si="1"/>
        <v>1</v>
      </c>
      <c r="O17" s="2">
        <f t="shared" si="2"/>
        <v>2</v>
      </c>
      <c r="P17" s="2">
        <f t="shared" si="3"/>
        <v>1</v>
      </c>
      <c r="Q17" s="1">
        <f t="shared" si="4"/>
        <v>2</v>
      </c>
      <c r="R17" s="1">
        <f t="shared" si="5"/>
        <v>1</v>
      </c>
      <c r="S17" s="2">
        <f t="shared" si="6"/>
        <v>3</v>
      </c>
      <c r="T17" s="2">
        <f t="shared" si="7"/>
        <v>0</v>
      </c>
      <c r="U17" s="1">
        <f t="shared" si="8"/>
        <v>2</v>
      </c>
      <c r="V17" s="1">
        <f t="shared" si="9"/>
        <v>1</v>
      </c>
      <c r="W17" s="2">
        <f t="shared" si="10"/>
        <v>1</v>
      </c>
      <c r="X17" s="2">
        <f t="shared" si="11"/>
        <v>2</v>
      </c>
      <c r="Y17" s="1">
        <f t="shared" si="12"/>
      </c>
      <c r="Z17" s="1">
        <f t="shared" si="13"/>
      </c>
      <c r="AA17" s="2">
        <f t="shared" si="14"/>
      </c>
      <c r="AB17" s="2">
        <f t="shared" si="15"/>
      </c>
      <c r="AF17" s="1">
        <f t="shared" si="16"/>
        <v>4</v>
      </c>
      <c r="AG17" s="2">
        <f t="shared" si="17"/>
        <v>0</v>
      </c>
      <c r="AH17" s="1">
        <f t="shared" si="18"/>
        <v>0</v>
      </c>
      <c r="AI17" s="2">
        <f t="shared" si="19"/>
        <v>0</v>
      </c>
      <c r="AJ17" s="1">
        <f t="shared" si="20"/>
        <v>3</v>
      </c>
      <c r="AK17" s="2">
        <f t="shared" si="21"/>
        <v>4</v>
      </c>
      <c r="AL17" s="1">
        <f t="shared" si="22"/>
        <v>0</v>
      </c>
      <c r="AM17" s="2">
        <f t="shared" si="23"/>
        <v>0</v>
      </c>
      <c r="AN17">
        <f t="shared" si="24"/>
        <v>11</v>
      </c>
    </row>
    <row r="18" spans="1:40" ht="15">
      <c r="A18" t="s">
        <v>74</v>
      </c>
      <c r="B18">
        <v>30917497</v>
      </c>
      <c r="C18" s="6">
        <v>0.08402777777777777</v>
      </c>
      <c r="D18" s="6">
        <v>0.042361111111111106</v>
      </c>
      <c r="E18" s="6">
        <v>0.04305555555555556</v>
      </c>
      <c r="F18" s="6">
        <v>0.08333333333333333</v>
      </c>
      <c r="G18" s="6">
        <v>0.08402777777777777</v>
      </c>
      <c r="H18" s="6">
        <v>0.04305555555555556</v>
      </c>
      <c r="M18" s="1">
        <f t="shared" si="0"/>
        <v>2</v>
      </c>
      <c r="N18" s="1">
        <f t="shared" si="1"/>
        <v>1</v>
      </c>
      <c r="O18" s="2">
        <f t="shared" si="2"/>
        <v>1</v>
      </c>
      <c r="P18" s="2">
        <f t="shared" si="3"/>
        <v>1</v>
      </c>
      <c r="Q18" s="1">
        <f t="shared" si="4"/>
        <v>1</v>
      </c>
      <c r="R18" s="1">
        <f t="shared" si="5"/>
        <v>2</v>
      </c>
      <c r="S18" s="2">
        <f t="shared" si="6"/>
        <v>2</v>
      </c>
      <c r="T18" s="2">
        <f t="shared" si="7"/>
        <v>0</v>
      </c>
      <c r="U18" s="1">
        <f t="shared" si="8"/>
        <v>2</v>
      </c>
      <c r="V18" s="1">
        <f t="shared" si="9"/>
        <v>1</v>
      </c>
      <c r="W18" s="2">
        <f t="shared" si="10"/>
        <v>1</v>
      </c>
      <c r="X18" s="2">
        <f t="shared" si="11"/>
        <v>2</v>
      </c>
      <c r="Y18" s="1">
        <f t="shared" si="12"/>
      </c>
      <c r="Z18" s="1">
        <f t="shared" si="13"/>
      </c>
      <c r="AA18" s="2">
        <f t="shared" si="14"/>
      </c>
      <c r="AB18" s="2">
        <f t="shared" si="15"/>
      </c>
      <c r="AF18" s="1">
        <f t="shared" si="16"/>
        <v>4</v>
      </c>
      <c r="AG18" s="2">
        <f t="shared" si="17"/>
        <v>0</v>
      </c>
      <c r="AH18" s="1">
        <f t="shared" si="18"/>
        <v>0</v>
      </c>
      <c r="AI18" s="2">
        <f t="shared" si="19"/>
        <v>0</v>
      </c>
      <c r="AJ18" s="1">
        <f t="shared" si="20"/>
        <v>3</v>
      </c>
      <c r="AK18" s="2">
        <f t="shared" si="21"/>
        <v>4</v>
      </c>
      <c r="AL18" s="1">
        <f t="shared" si="22"/>
        <v>0</v>
      </c>
      <c r="AM18" s="2">
        <f t="shared" si="23"/>
        <v>0</v>
      </c>
      <c r="AN18">
        <f t="shared" si="24"/>
        <v>11</v>
      </c>
    </row>
    <row r="19" spans="1:40" ht="15">
      <c r="A19" t="s">
        <v>65</v>
      </c>
      <c r="B19">
        <v>30988761</v>
      </c>
      <c r="C19" s="6">
        <v>0.08402777777777777</v>
      </c>
      <c r="D19" s="6">
        <v>0.041666666666666664</v>
      </c>
      <c r="E19" s="6">
        <v>0.12569444444444444</v>
      </c>
      <c r="F19" s="6">
        <v>0.125</v>
      </c>
      <c r="G19" s="6">
        <v>0.08333333333333333</v>
      </c>
      <c r="H19" s="6">
        <v>0.0006944444444444445</v>
      </c>
      <c r="M19" s="1">
        <f t="shared" si="0"/>
        <v>2</v>
      </c>
      <c r="N19" s="1">
        <f t="shared" si="1"/>
        <v>1</v>
      </c>
      <c r="O19" s="2">
        <f t="shared" si="2"/>
        <v>1</v>
      </c>
      <c r="P19" s="2">
        <f t="shared" si="3"/>
        <v>0</v>
      </c>
      <c r="Q19" s="1">
        <f t="shared" si="4"/>
        <v>3</v>
      </c>
      <c r="R19" s="1">
        <f t="shared" si="5"/>
        <v>1</v>
      </c>
      <c r="S19" s="2">
        <f t="shared" si="6"/>
        <v>3</v>
      </c>
      <c r="T19" s="2">
        <f t="shared" si="7"/>
        <v>0</v>
      </c>
      <c r="U19" s="1">
        <f t="shared" si="8"/>
        <v>2</v>
      </c>
      <c r="V19" s="1">
        <f t="shared" si="9"/>
        <v>0</v>
      </c>
      <c r="W19" s="2">
        <f t="shared" si="10"/>
        <v>0</v>
      </c>
      <c r="X19" s="2">
        <f t="shared" si="11"/>
        <v>1</v>
      </c>
      <c r="Y19" s="1">
        <f t="shared" si="12"/>
      </c>
      <c r="Z19" s="1">
        <f t="shared" si="13"/>
      </c>
      <c r="AA19" s="2">
        <f t="shared" si="14"/>
      </c>
      <c r="AB19" s="2">
        <f t="shared" si="15"/>
      </c>
      <c r="AF19" s="1">
        <f t="shared" si="16"/>
        <v>4</v>
      </c>
      <c r="AG19" s="2">
        <f t="shared" si="17"/>
        <v>0</v>
      </c>
      <c r="AH19" s="1">
        <f t="shared" si="18"/>
        <v>0</v>
      </c>
      <c r="AI19" s="2">
        <f t="shared" si="19"/>
        <v>0</v>
      </c>
      <c r="AJ19" s="1">
        <f t="shared" si="20"/>
        <v>4</v>
      </c>
      <c r="AK19" s="2">
        <f t="shared" si="21"/>
        <v>5</v>
      </c>
      <c r="AL19" s="1">
        <f t="shared" si="22"/>
        <v>0</v>
      </c>
      <c r="AM19" s="2">
        <f t="shared" si="23"/>
        <v>0</v>
      </c>
      <c r="AN19">
        <f t="shared" si="24"/>
        <v>13</v>
      </c>
    </row>
    <row r="20" spans="1:40" ht="15">
      <c r="A20" t="s">
        <v>24</v>
      </c>
      <c r="B20">
        <v>30713177</v>
      </c>
      <c r="C20" s="6">
        <v>0.042361111111111106</v>
      </c>
      <c r="D20" s="6">
        <v>0.04305555555555556</v>
      </c>
      <c r="E20" s="6">
        <v>0.042361111111111106</v>
      </c>
      <c r="F20" s="6">
        <v>0.08333333333333333</v>
      </c>
      <c r="G20" s="6">
        <v>0.08402777777777777</v>
      </c>
      <c r="H20" s="6">
        <v>0.043750000000000004</v>
      </c>
      <c r="M20" s="1">
        <f t="shared" si="0"/>
        <v>1</v>
      </c>
      <c r="N20" s="1">
        <f t="shared" si="1"/>
        <v>1</v>
      </c>
      <c r="O20" s="2">
        <f t="shared" si="2"/>
        <v>1</v>
      </c>
      <c r="P20" s="2">
        <f t="shared" si="3"/>
        <v>2</v>
      </c>
      <c r="Q20" s="1">
        <f t="shared" si="4"/>
        <v>1</v>
      </c>
      <c r="R20" s="1">
        <f t="shared" si="5"/>
        <v>1</v>
      </c>
      <c r="S20" s="2">
        <f t="shared" si="6"/>
        <v>2</v>
      </c>
      <c r="T20" s="2">
        <f t="shared" si="7"/>
        <v>0</v>
      </c>
      <c r="U20" s="1">
        <f t="shared" si="8"/>
        <v>2</v>
      </c>
      <c r="V20" s="1">
        <f t="shared" si="9"/>
        <v>1</v>
      </c>
      <c r="W20" s="2">
        <f t="shared" si="10"/>
        <v>1</v>
      </c>
      <c r="X20" s="2">
        <f t="shared" si="11"/>
        <v>3</v>
      </c>
      <c r="Y20" s="1">
        <f t="shared" si="12"/>
      </c>
      <c r="Z20" s="1">
        <f t="shared" si="13"/>
      </c>
      <c r="AA20" s="2">
        <f t="shared" si="14"/>
      </c>
      <c r="AB20" s="2">
        <f t="shared" si="15"/>
      </c>
      <c r="AF20" s="1">
        <f t="shared" si="16"/>
        <v>0</v>
      </c>
      <c r="AG20" s="2">
        <f t="shared" si="17"/>
        <v>3</v>
      </c>
      <c r="AH20" s="1">
        <f t="shared" si="18"/>
        <v>5</v>
      </c>
      <c r="AI20" s="2">
        <f t="shared" si="19"/>
        <v>0</v>
      </c>
      <c r="AJ20" s="1">
        <f t="shared" si="20"/>
        <v>3</v>
      </c>
      <c r="AK20" s="2">
        <f t="shared" si="21"/>
        <v>3</v>
      </c>
      <c r="AL20" s="1">
        <f t="shared" si="22"/>
        <v>0</v>
      </c>
      <c r="AM20" s="2">
        <f t="shared" si="23"/>
        <v>0</v>
      </c>
      <c r="AN20">
        <f t="shared" si="24"/>
        <v>14</v>
      </c>
    </row>
    <row r="21" spans="1:40" ht="15">
      <c r="A21" t="s">
        <v>81</v>
      </c>
      <c r="B21">
        <v>30925328</v>
      </c>
      <c r="C21" s="6">
        <v>0.08402777777777777</v>
      </c>
      <c r="D21" s="6">
        <v>0.0006944444444444445</v>
      </c>
      <c r="E21" s="6">
        <v>0.042361111111111106</v>
      </c>
      <c r="F21" s="6">
        <v>0.08333333333333333</v>
      </c>
      <c r="G21" s="6">
        <v>0.08333333333333333</v>
      </c>
      <c r="H21" s="6">
        <v>0.04305555555555556</v>
      </c>
      <c r="M21" s="1">
        <f t="shared" si="0"/>
        <v>2</v>
      </c>
      <c r="N21" s="1">
        <f t="shared" si="1"/>
        <v>1</v>
      </c>
      <c r="O21" s="2">
        <f t="shared" si="2"/>
        <v>0</v>
      </c>
      <c r="P21" s="2">
        <f t="shared" si="3"/>
        <v>1</v>
      </c>
      <c r="Q21" s="1">
        <f t="shared" si="4"/>
        <v>1</v>
      </c>
      <c r="R21" s="1">
        <f t="shared" si="5"/>
        <v>1</v>
      </c>
      <c r="S21" s="2">
        <f t="shared" si="6"/>
        <v>2</v>
      </c>
      <c r="T21" s="2">
        <f t="shared" si="7"/>
        <v>0</v>
      </c>
      <c r="U21" s="1">
        <f t="shared" si="8"/>
        <v>2</v>
      </c>
      <c r="V21" s="1">
        <f t="shared" si="9"/>
        <v>0</v>
      </c>
      <c r="W21" s="2">
        <f t="shared" si="10"/>
        <v>1</v>
      </c>
      <c r="X21" s="2">
        <f t="shared" si="11"/>
        <v>2</v>
      </c>
      <c r="Y21" s="1">
        <f t="shared" si="12"/>
      </c>
      <c r="Z21" s="1">
        <f t="shared" si="13"/>
      </c>
      <c r="AA21" s="2">
        <f t="shared" si="14"/>
      </c>
      <c r="AB21" s="2">
        <f t="shared" si="15"/>
      </c>
      <c r="AF21" s="1">
        <f t="shared" si="16"/>
        <v>4</v>
      </c>
      <c r="AG21" s="2">
        <f t="shared" si="17"/>
        <v>3</v>
      </c>
      <c r="AH21" s="1">
        <f t="shared" si="18"/>
        <v>5</v>
      </c>
      <c r="AI21" s="2">
        <f t="shared" si="19"/>
        <v>0</v>
      </c>
      <c r="AJ21" s="1">
        <f t="shared" si="20"/>
        <v>4</v>
      </c>
      <c r="AK21" s="2">
        <f t="shared" si="21"/>
        <v>4</v>
      </c>
      <c r="AL21" s="1">
        <f t="shared" si="22"/>
        <v>0</v>
      </c>
      <c r="AM21" s="2">
        <f t="shared" si="23"/>
        <v>0</v>
      </c>
      <c r="AN21">
        <f t="shared" si="24"/>
        <v>20</v>
      </c>
    </row>
    <row r="22" spans="1:40" ht="15">
      <c r="A22" t="s">
        <v>25</v>
      </c>
      <c r="B22">
        <v>30660647</v>
      </c>
      <c r="C22" s="6">
        <v>0.08402777777777777</v>
      </c>
      <c r="D22" s="6">
        <v>0.042361111111111106</v>
      </c>
      <c r="E22" s="6">
        <v>0.08402777777777777</v>
      </c>
      <c r="F22" s="6">
        <v>0.08333333333333333</v>
      </c>
      <c r="G22" s="6">
        <v>0.125</v>
      </c>
      <c r="H22" s="6">
        <v>0.0020833333333333333</v>
      </c>
      <c r="M22" s="1">
        <f t="shared" si="0"/>
        <v>2</v>
      </c>
      <c r="N22" s="1">
        <f t="shared" si="1"/>
        <v>1</v>
      </c>
      <c r="O22" s="2">
        <f t="shared" si="2"/>
        <v>1</v>
      </c>
      <c r="P22" s="2">
        <f t="shared" si="3"/>
        <v>1</v>
      </c>
      <c r="Q22" s="1">
        <f t="shared" si="4"/>
        <v>2</v>
      </c>
      <c r="R22" s="1">
        <f t="shared" si="5"/>
        <v>1</v>
      </c>
      <c r="S22" s="2">
        <f t="shared" si="6"/>
        <v>2</v>
      </c>
      <c r="T22" s="2">
        <f t="shared" si="7"/>
        <v>0</v>
      </c>
      <c r="U22" s="1">
        <f t="shared" si="8"/>
        <v>3</v>
      </c>
      <c r="V22" s="1">
        <f t="shared" si="9"/>
        <v>0</v>
      </c>
      <c r="W22" s="2">
        <f t="shared" si="10"/>
        <v>0</v>
      </c>
      <c r="X22" s="2">
        <f t="shared" si="11"/>
        <v>3</v>
      </c>
      <c r="Y22" s="1">
        <f t="shared" si="12"/>
      </c>
      <c r="Z22" s="1">
        <f t="shared" si="13"/>
      </c>
      <c r="AA22" s="2">
        <f t="shared" si="14"/>
      </c>
      <c r="AB22" s="2">
        <f t="shared" si="15"/>
      </c>
      <c r="AF22" s="1">
        <f t="shared" si="16"/>
        <v>4</v>
      </c>
      <c r="AG22" s="2">
        <f t="shared" si="17"/>
        <v>0</v>
      </c>
      <c r="AH22" s="1">
        <f t="shared" si="18"/>
        <v>0</v>
      </c>
      <c r="AI22" s="2">
        <f t="shared" si="19"/>
        <v>0</v>
      </c>
      <c r="AJ22" s="1">
        <f t="shared" si="20"/>
        <v>3</v>
      </c>
      <c r="AK22" s="2">
        <f t="shared" si="21"/>
        <v>3</v>
      </c>
      <c r="AL22" s="1">
        <f t="shared" si="22"/>
        <v>0</v>
      </c>
      <c r="AM22" s="2">
        <f t="shared" si="23"/>
        <v>0</v>
      </c>
      <c r="AN22">
        <f t="shared" si="24"/>
        <v>10</v>
      </c>
    </row>
    <row r="23" spans="1:40" ht="15">
      <c r="A23" t="s">
        <v>23</v>
      </c>
      <c r="B23">
        <v>30710493</v>
      </c>
      <c r="C23" s="6">
        <v>0.08402777777777777</v>
      </c>
      <c r="D23" s="6">
        <v>0.042361111111111106</v>
      </c>
      <c r="E23" s="6">
        <v>0.08333333333333333</v>
      </c>
      <c r="F23" s="6">
        <v>0.125</v>
      </c>
      <c r="G23" s="6">
        <v>0.08402777777777777</v>
      </c>
      <c r="H23" s="6">
        <v>0.0020833333333333333</v>
      </c>
      <c r="M23" s="1">
        <f t="shared" si="0"/>
        <v>2</v>
      </c>
      <c r="N23" s="1">
        <f t="shared" si="1"/>
        <v>1</v>
      </c>
      <c r="O23" s="2">
        <f t="shared" si="2"/>
        <v>1</v>
      </c>
      <c r="P23" s="2">
        <f t="shared" si="3"/>
        <v>1</v>
      </c>
      <c r="Q23" s="1">
        <f t="shared" si="4"/>
        <v>2</v>
      </c>
      <c r="R23" s="1">
        <f t="shared" si="5"/>
        <v>0</v>
      </c>
      <c r="S23" s="2">
        <f t="shared" si="6"/>
        <v>3</v>
      </c>
      <c r="T23" s="2">
        <f t="shared" si="7"/>
        <v>0</v>
      </c>
      <c r="U23" s="1">
        <f t="shared" si="8"/>
        <v>2</v>
      </c>
      <c r="V23" s="1">
        <f t="shared" si="9"/>
        <v>1</v>
      </c>
      <c r="W23" s="2">
        <f t="shared" si="10"/>
        <v>0</v>
      </c>
      <c r="X23" s="2">
        <f t="shared" si="11"/>
        <v>3</v>
      </c>
      <c r="Y23" s="1">
        <f t="shared" si="12"/>
      </c>
      <c r="Z23" s="1">
        <f t="shared" si="13"/>
      </c>
      <c r="AA23" s="2">
        <f t="shared" si="14"/>
      </c>
      <c r="AB23" s="2">
        <f t="shared" si="15"/>
      </c>
      <c r="AF23" s="1">
        <f t="shared" si="16"/>
        <v>4</v>
      </c>
      <c r="AG23" s="2">
        <f t="shared" si="17"/>
        <v>0</v>
      </c>
      <c r="AH23" s="1">
        <f t="shared" si="18"/>
        <v>0</v>
      </c>
      <c r="AI23" s="2">
        <f t="shared" si="19"/>
        <v>0</v>
      </c>
      <c r="AJ23" s="1">
        <f t="shared" si="20"/>
        <v>3</v>
      </c>
      <c r="AK23" s="2">
        <f t="shared" si="21"/>
        <v>3</v>
      </c>
      <c r="AL23" s="1">
        <f t="shared" si="22"/>
        <v>0</v>
      </c>
      <c r="AM23" s="2">
        <f t="shared" si="23"/>
        <v>0</v>
      </c>
      <c r="AN23">
        <f t="shared" si="24"/>
        <v>10</v>
      </c>
    </row>
    <row r="24" spans="1:40" ht="15">
      <c r="A24" t="s">
        <v>72</v>
      </c>
      <c r="B24">
        <v>30954225</v>
      </c>
      <c r="C24" s="6">
        <v>0.08402777777777777</v>
      </c>
      <c r="D24" s="6">
        <v>0.042361111111111106</v>
      </c>
      <c r="E24" s="6">
        <v>0.08402777777777777</v>
      </c>
      <c r="F24" s="6">
        <v>0.08333333333333333</v>
      </c>
      <c r="G24" s="6">
        <v>0.042361111111111106</v>
      </c>
      <c r="H24" s="6">
        <v>0.04305555555555556</v>
      </c>
      <c r="M24" s="1">
        <f t="shared" si="0"/>
        <v>2</v>
      </c>
      <c r="N24" s="1">
        <f t="shared" si="1"/>
        <v>1</v>
      </c>
      <c r="O24" s="2">
        <f t="shared" si="2"/>
        <v>1</v>
      </c>
      <c r="P24" s="2">
        <f t="shared" si="3"/>
        <v>1</v>
      </c>
      <c r="Q24" s="1">
        <f t="shared" si="4"/>
        <v>2</v>
      </c>
      <c r="R24" s="1">
        <f t="shared" si="5"/>
        <v>1</v>
      </c>
      <c r="S24" s="2">
        <f t="shared" si="6"/>
        <v>2</v>
      </c>
      <c r="T24" s="2">
        <f t="shared" si="7"/>
        <v>0</v>
      </c>
      <c r="U24" s="1">
        <f t="shared" si="8"/>
        <v>1</v>
      </c>
      <c r="V24" s="1">
        <f t="shared" si="9"/>
        <v>1</v>
      </c>
      <c r="W24" s="2">
        <f t="shared" si="10"/>
        <v>1</v>
      </c>
      <c r="X24" s="2">
        <f t="shared" si="11"/>
        <v>2</v>
      </c>
      <c r="Y24" s="1">
        <f t="shared" si="12"/>
      </c>
      <c r="Z24" s="1">
        <f t="shared" si="13"/>
      </c>
      <c r="AA24" s="2">
        <f t="shared" si="14"/>
      </c>
      <c r="AB24" s="2">
        <f t="shared" si="15"/>
      </c>
      <c r="AF24" s="1">
        <f t="shared" si="16"/>
        <v>4</v>
      </c>
      <c r="AG24" s="2">
        <f t="shared" si="17"/>
        <v>0</v>
      </c>
      <c r="AH24" s="1">
        <f t="shared" si="18"/>
        <v>0</v>
      </c>
      <c r="AI24" s="2">
        <f t="shared" si="19"/>
        <v>0</v>
      </c>
      <c r="AJ24" s="1">
        <f t="shared" si="20"/>
        <v>0</v>
      </c>
      <c r="AK24" s="2">
        <f t="shared" si="21"/>
        <v>4</v>
      </c>
      <c r="AL24" s="1">
        <f t="shared" si="22"/>
        <v>0</v>
      </c>
      <c r="AM24" s="2">
        <f t="shared" si="23"/>
        <v>0</v>
      </c>
      <c r="AN24">
        <f t="shared" si="24"/>
        <v>8</v>
      </c>
    </row>
    <row r="25" spans="1:40" ht="15">
      <c r="A25" t="s">
        <v>68</v>
      </c>
      <c r="B25">
        <v>30918693</v>
      </c>
      <c r="C25" s="6">
        <v>0.08333333333333333</v>
      </c>
      <c r="D25" s="6">
        <v>0.042361111111111106</v>
      </c>
      <c r="E25" s="6">
        <v>0.08402777777777777</v>
      </c>
      <c r="F25" s="6">
        <v>0.08333333333333333</v>
      </c>
      <c r="G25" s="6">
        <v>0.08333333333333333</v>
      </c>
      <c r="H25" s="6">
        <v>0.001388888888888889</v>
      </c>
      <c r="M25" s="1">
        <f t="shared" si="0"/>
        <v>2</v>
      </c>
      <c r="N25" s="1">
        <f t="shared" si="1"/>
        <v>0</v>
      </c>
      <c r="O25" s="2">
        <f t="shared" si="2"/>
        <v>1</v>
      </c>
      <c r="P25" s="2">
        <f t="shared" si="3"/>
        <v>1</v>
      </c>
      <c r="Q25" s="1">
        <f t="shared" si="4"/>
        <v>2</v>
      </c>
      <c r="R25" s="1">
        <f t="shared" si="5"/>
        <v>1</v>
      </c>
      <c r="S25" s="2">
        <f t="shared" si="6"/>
        <v>2</v>
      </c>
      <c r="T25" s="2">
        <f t="shared" si="7"/>
        <v>0</v>
      </c>
      <c r="U25" s="1">
        <f t="shared" si="8"/>
        <v>2</v>
      </c>
      <c r="V25" s="1">
        <f t="shared" si="9"/>
        <v>0</v>
      </c>
      <c r="W25" s="2">
        <f t="shared" si="10"/>
        <v>0</v>
      </c>
      <c r="X25" s="2">
        <f t="shared" si="11"/>
        <v>2</v>
      </c>
      <c r="Y25" s="1">
        <f t="shared" si="12"/>
      </c>
      <c r="Z25" s="1">
        <f t="shared" si="13"/>
      </c>
      <c r="AA25" s="2">
        <f t="shared" si="14"/>
      </c>
      <c r="AB25" s="2">
        <f t="shared" si="15"/>
      </c>
      <c r="AF25" s="1">
        <f t="shared" si="16"/>
        <v>3</v>
      </c>
      <c r="AG25" s="2">
        <f t="shared" si="17"/>
        <v>0</v>
      </c>
      <c r="AH25" s="1">
        <f t="shared" si="18"/>
        <v>0</v>
      </c>
      <c r="AI25" s="2">
        <f t="shared" si="19"/>
        <v>0</v>
      </c>
      <c r="AJ25" s="1">
        <f t="shared" si="20"/>
        <v>4</v>
      </c>
      <c r="AK25" s="2">
        <f t="shared" si="21"/>
        <v>3</v>
      </c>
      <c r="AL25" s="1">
        <f t="shared" si="22"/>
        <v>0</v>
      </c>
      <c r="AM25" s="2">
        <f t="shared" si="23"/>
        <v>0</v>
      </c>
      <c r="AN25">
        <f t="shared" si="24"/>
        <v>10</v>
      </c>
    </row>
    <row r="26" spans="1:40" ht="15">
      <c r="A26" t="s">
        <v>80</v>
      </c>
      <c r="B26">
        <v>30917323</v>
      </c>
      <c r="C26" s="6">
        <v>0.08333333333333333</v>
      </c>
      <c r="D26" s="6">
        <v>0.04305555555555556</v>
      </c>
      <c r="E26" s="6">
        <v>0.08333333333333333</v>
      </c>
      <c r="F26" s="6">
        <v>0.125</v>
      </c>
      <c r="G26" s="6">
        <v>0.042361111111111106</v>
      </c>
      <c r="H26" s="6">
        <v>0.001388888888888889</v>
      </c>
      <c r="M26" s="1">
        <f t="shared" si="0"/>
        <v>2</v>
      </c>
      <c r="N26" s="1">
        <f t="shared" si="1"/>
        <v>0</v>
      </c>
      <c r="O26" s="2">
        <f t="shared" si="2"/>
        <v>1</v>
      </c>
      <c r="P26" s="2">
        <f t="shared" si="3"/>
        <v>2</v>
      </c>
      <c r="Q26" s="1">
        <f t="shared" si="4"/>
        <v>2</v>
      </c>
      <c r="R26" s="1">
        <f t="shared" si="5"/>
        <v>0</v>
      </c>
      <c r="S26" s="2">
        <f t="shared" si="6"/>
        <v>3</v>
      </c>
      <c r="T26" s="2">
        <f t="shared" si="7"/>
        <v>0</v>
      </c>
      <c r="U26" s="1">
        <f t="shared" si="8"/>
        <v>1</v>
      </c>
      <c r="V26" s="1">
        <f t="shared" si="9"/>
        <v>1</v>
      </c>
      <c r="W26" s="2">
        <f t="shared" si="10"/>
        <v>0</v>
      </c>
      <c r="X26" s="2">
        <f t="shared" si="11"/>
        <v>2</v>
      </c>
      <c r="Y26" s="1">
        <f t="shared" si="12"/>
      </c>
      <c r="Z26" s="1">
        <f t="shared" si="13"/>
      </c>
      <c r="AA26" s="2">
        <f t="shared" si="14"/>
      </c>
      <c r="AB26" s="2">
        <f t="shared" si="15"/>
      </c>
      <c r="AF26" s="1">
        <f t="shared" si="16"/>
        <v>3</v>
      </c>
      <c r="AG26" s="2">
        <f t="shared" si="17"/>
        <v>3</v>
      </c>
      <c r="AH26" s="1">
        <f t="shared" si="18"/>
        <v>0</v>
      </c>
      <c r="AI26" s="2">
        <f t="shared" si="19"/>
        <v>0</v>
      </c>
      <c r="AJ26" s="1">
        <f t="shared" si="20"/>
        <v>0</v>
      </c>
      <c r="AK26" s="2">
        <f t="shared" si="21"/>
        <v>3</v>
      </c>
      <c r="AL26" s="1">
        <f t="shared" si="22"/>
        <v>0</v>
      </c>
      <c r="AM26" s="2">
        <f t="shared" si="23"/>
        <v>0</v>
      </c>
      <c r="AN26">
        <f t="shared" si="24"/>
        <v>9</v>
      </c>
    </row>
    <row r="27" spans="1:40" ht="15">
      <c r="A27" t="s">
        <v>67</v>
      </c>
      <c r="B27">
        <v>30871670</v>
      </c>
      <c r="C27" s="6">
        <v>0.08333333333333333</v>
      </c>
      <c r="D27" s="6">
        <v>0.001388888888888889</v>
      </c>
      <c r="E27" s="6">
        <v>0.08333333333333333</v>
      </c>
      <c r="F27" s="6">
        <v>0.12569444444444444</v>
      </c>
      <c r="G27" s="6">
        <v>0.001388888888888889</v>
      </c>
      <c r="H27" s="6">
        <v>0.001388888888888889</v>
      </c>
      <c r="M27" s="1">
        <f t="shared" si="0"/>
        <v>2</v>
      </c>
      <c r="N27" s="1">
        <f t="shared" si="1"/>
        <v>0</v>
      </c>
      <c r="O27" s="2">
        <f t="shared" si="2"/>
        <v>0</v>
      </c>
      <c r="P27" s="2">
        <f t="shared" si="3"/>
        <v>2</v>
      </c>
      <c r="Q27" s="1">
        <f t="shared" si="4"/>
        <v>2</v>
      </c>
      <c r="R27" s="1">
        <f t="shared" si="5"/>
        <v>0</v>
      </c>
      <c r="S27" s="2">
        <f t="shared" si="6"/>
        <v>3</v>
      </c>
      <c r="T27" s="2">
        <f t="shared" si="7"/>
        <v>1</v>
      </c>
      <c r="U27" s="1">
        <f t="shared" si="8"/>
        <v>0</v>
      </c>
      <c r="V27" s="1">
        <f t="shared" si="9"/>
        <v>2</v>
      </c>
      <c r="W27" s="2">
        <f t="shared" si="10"/>
        <v>0</v>
      </c>
      <c r="X27" s="2">
        <f t="shared" si="11"/>
        <v>2</v>
      </c>
      <c r="Y27" s="1">
        <f t="shared" si="12"/>
      </c>
      <c r="Z27" s="1">
        <f t="shared" si="13"/>
      </c>
      <c r="AA27" s="2">
        <f t="shared" si="14"/>
      </c>
      <c r="AB27" s="2">
        <f t="shared" si="15"/>
      </c>
      <c r="AF27" s="1">
        <f t="shared" si="16"/>
        <v>3</v>
      </c>
      <c r="AG27" s="2">
        <f t="shared" si="17"/>
        <v>5</v>
      </c>
      <c r="AH27" s="1">
        <f t="shared" si="18"/>
        <v>0</v>
      </c>
      <c r="AI27" s="2">
        <f t="shared" si="19"/>
        <v>0</v>
      </c>
      <c r="AJ27" s="1">
        <f t="shared" si="20"/>
        <v>0</v>
      </c>
      <c r="AK27" s="2">
        <f t="shared" si="21"/>
        <v>3</v>
      </c>
      <c r="AL27" s="1">
        <f t="shared" si="22"/>
        <v>0</v>
      </c>
      <c r="AM27" s="2">
        <f t="shared" si="23"/>
        <v>0</v>
      </c>
      <c r="AN27">
        <f t="shared" si="24"/>
        <v>11</v>
      </c>
    </row>
    <row r="28" spans="1:40" ht="15">
      <c r="A28" t="s">
        <v>78</v>
      </c>
      <c r="B28">
        <v>30918263</v>
      </c>
      <c r="C28" s="6">
        <v>0.041666666666666664</v>
      </c>
      <c r="D28" s="6">
        <v>0.042361111111111106</v>
      </c>
      <c r="E28" s="6">
        <v>0.08402777777777777</v>
      </c>
      <c r="F28" s="6">
        <v>0.041666666666666664</v>
      </c>
      <c r="G28" s="6">
        <v>0.08402777777777777</v>
      </c>
      <c r="H28" s="6">
        <v>0.04305555555555556</v>
      </c>
      <c r="M28" s="1">
        <f t="shared" si="0"/>
        <v>1</v>
      </c>
      <c r="N28" s="1">
        <f t="shared" si="1"/>
        <v>0</v>
      </c>
      <c r="O28" s="2">
        <f t="shared" si="2"/>
        <v>1</v>
      </c>
      <c r="P28" s="2">
        <f t="shared" si="3"/>
        <v>1</v>
      </c>
      <c r="Q28" s="1">
        <f t="shared" si="4"/>
        <v>2</v>
      </c>
      <c r="R28" s="1">
        <f t="shared" si="5"/>
        <v>1</v>
      </c>
      <c r="S28" s="2">
        <f t="shared" si="6"/>
        <v>1</v>
      </c>
      <c r="T28" s="2">
        <f t="shared" si="7"/>
        <v>0</v>
      </c>
      <c r="U28" s="1">
        <f t="shared" si="8"/>
        <v>2</v>
      </c>
      <c r="V28" s="1">
        <f t="shared" si="9"/>
        <v>1</v>
      </c>
      <c r="W28" s="2">
        <f t="shared" si="10"/>
        <v>1</v>
      </c>
      <c r="X28" s="2">
        <f t="shared" si="11"/>
        <v>2</v>
      </c>
      <c r="Y28" s="1">
        <f t="shared" si="12"/>
      </c>
      <c r="Z28" s="1">
        <f t="shared" si="13"/>
      </c>
      <c r="AA28" s="2">
        <f t="shared" si="14"/>
      </c>
      <c r="AB28" s="2">
        <f t="shared" si="15"/>
      </c>
      <c r="AF28" s="1">
        <f t="shared" si="16"/>
        <v>5</v>
      </c>
      <c r="AG28" s="2">
        <f t="shared" si="17"/>
        <v>0</v>
      </c>
      <c r="AH28" s="1">
        <f t="shared" si="18"/>
        <v>0</v>
      </c>
      <c r="AI28" s="2">
        <f t="shared" si="19"/>
        <v>0</v>
      </c>
      <c r="AJ28" s="1">
        <f t="shared" si="20"/>
        <v>3</v>
      </c>
      <c r="AK28" s="2">
        <f t="shared" si="21"/>
        <v>4</v>
      </c>
      <c r="AL28" s="1">
        <f t="shared" si="22"/>
        <v>0</v>
      </c>
      <c r="AM28" s="2">
        <f t="shared" si="23"/>
        <v>0</v>
      </c>
      <c r="AN28">
        <f t="shared" si="24"/>
        <v>12</v>
      </c>
    </row>
    <row r="29" spans="1:40" ht="15">
      <c r="A29" t="s">
        <v>75</v>
      </c>
      <c r="B29">
        <v>31210837</v>
      </c>
      <c r="C29" s="6">
        <v>0.08402777777777777</v>
      </c>
      <c r="D29" s="6">
        <v>0.042361111111111106</v>
      </c>
      <c r="E29" s="6">
        <v>0.08333333333333333</v>
      </c>
      <c r="F29" s="6">
        <v>0.08333333333333333</v>
      </c>
      <c r="G29" s="6">
        <v>0.0006944444444444445</v>
      </c>
      <c r="H29" s="6">
        <v>0.001388888888888889</v>
      </c>
      <c r="M29" s="1">
        <f t="shared" si="0"/>
        <v>2</v>
      </c>
      <c r="N29" s="1">
        <f t="shared" si="1"/>
        <v>1</v>
      </c>
      <c r="O29" s="2">
        <f t="shared" si="2"/>
        <v>1</v>
      </c>
      <c r="P29" s="2">
        <f t="shared" si="3"/>
        <v>1</v>
      </c>
      <c r="Q29" s="1">
        <f t="shared" si="4"/>
        <v>2</v>
      </c>
      <c r="R29" s="1">
        <f t="shared" si="5"/>
        <v>0</v>
      </c>
      <c r="S29" s="2">
        <f t="shared" si="6"/>
        <v>2</v>
      </c>
      <c r="T29" s="2">
        <f t="shared" si="7"/>
        <v>0</v>
      </c>
      <c r="U29" s="1">
        <f t="shared" si="8"/>
        <v>0</v>
      </c>
      <c r="V29" s="1">
        <f t="shared" si="9"/>
        <v>1</v>
      </c>
      <c r="W29" s="2">
        <f t="shared" si="10"/>
        <v>0</v>
      </c>
      <c r="X29" s="2">
        <f t="shared" si="11"/>
        <v>2</v>
      </c>
      <c r="Y29" s="1">
        <f t="shared" si="12"/>
      </c>
      <c r="Z29" s="1">
        <f t="shared" si="13"/>
      </c>
      <c r="AA29" s="2">
        <f t="shared" si="14"/>
      </c>
      <c r="AB29" s="2">
        <f t="shared" si="15"/>
      </c>
      <c r="AF29" s="1">
        <f t="shared" si="16"/>
        <v>4</v>
      </c>
      <c r="AG29" s="2">
        <f t="shared" si="17"/>
        <v>0</v>
      </c>
      <c r="AH29" s="1">
        <f t="shared" si="18"/>
        <v>0</v>
      </c>
      <c r="AI29" s="2">
        <f t="shared" si="19"/>
        <v>0</v>
      </c>
      <c r="AJ29" s="1">
        <f t="shared" si="20"/>
        <v>0</v>
      </c>
      <c r="AK29" s="2">
        <f t="shared" si="21"/>
        <v>3</v>
      </c>
      <c r="AL29" s="1">
        <f t="shared" si="22"/>
        <v>0</v>
      </c>
      <c r="AM29" s="2">
        <f t="shared" si="23"/>
        <v>0</v>
      </c>
      <c r="AN29">
        <f t="shared" si="24"/>
        <v>7</v>
      </c>
    </row>
    <row r="30" spans="1:40" ht="15">
      <c r="A30" t="s">
        <v>22</v>
      </c>
      <c r="B30">
        <v>30714756</v>
      </c>
      <c r="C30" s="6">
        <v>0.08541666666666665</v>
      </c>
      <c r="D30" s="6">
        <v>0.042361111111111106</v>
      </c>
      <c r="E30" s="6">
        <v>0.08402777777777777</v>
      </c>
      <c r="F30" s="6">
        <v>0.12569444444444444</v>
      </c>
      <c r="G30" s="6">
        <v>0.08402777777777777</v>
      </c>
      <c r="H30" s="6">
        <v>0.042361111111111106</v>
      </c>
      <c r="M30" s="1">
        <f t="shared" si="0"/>
        <v>2</v>
      </c>
      <c r="N30" s="1">
        <f t="shared" si="1"/>
        <v>3</v>
      </c>
      <c r="O30" s="2">
        <f t="shared" si="2"/>
        <v>1</v>
      </c>
      <c r="P30" s="2">
        <f t="shared" si="3"/>
        <v>1</v>
      </c>
      <c r="Q30" s="1">
        <f t="shared" si="4"/>
        <v>2</v>
      </c>
      <c r="R30" s="1">
        <f t="shared" si="5"/>
        <v>1</v>
      </c>
      <c r="S30" s="2">
        <f t="shared" si="6"/>
        <v>3</v>
      </c>
      <c r="T30" s="2">
        <f t="shared" si="7"/>
        <v>1</v>
      </c>
      <c r="U30" s="1">
        <f t="shared" si="8"/>
        <v>2</v>
      </c>
      <c r="V30" s="1">
        <f t="shared" si="9"/>
        <v>1</v>
      </c>
      <c r="W30" s="2">
        <f t="shared" si="10"/>
        <v>1</v>
      </c>
      <c r="X30" s="2">
        <f t="shared" si="11"/>
        <v>1</v>
      </c>
      <c r="Y30" s="1">
        <f t="shared" si="12"/>
      </c>
      <c r="Z30" s="1">
        <f t="shared" si="13"/>
      </c>
      <c r="AA30" s="2">
        <f t="shared" si="14"/>
      </c>
      <c r="AB30" s="2">
        <f t="shared" si="15"/>
      </c>
      <c r="AF30" s="1">
        <f t="shared" si="16"/>
        <v>0</v>
      </c>
      <c r="AG30" s="2">
        <f t="shared" si="17"/>
        <v>0</v>
      </c>
      <c r="AH30" s="1">
        <f t="shared" si="18"/>
        <v>0</v>
      </c>
      <c r="AI30" s="2">
        <f t="shared" si="19"/>
        <v>0</v>
      </c>
      <c r="AJ30" s="1">
        <f t="shared" si="20"/>
        <v>3</v>
      </c>
      <c r="AK30" s="2">
        <f t="shared" si="21"/>
        <v>0</v>
      </c>
      <c r="AL30" s="1">
        <f t="shared" si="22"/>
        <v>0</v>
      </c>
      <c r="AM30" s="2">
        <f t="shared" si="23"/>
        <v>0</v>
      </c>
      <c r="AN30">
        <f t="shared" si="24"/>
        <v>3</v>
      </c>
    </row>
    <row r="31" spans="1:40" ht="15">
      <c r="A31" t="s">
        <v>62</v>
      </c>
      <c r="B31">
        <v>31017874</v>
      </c>
      <c r="C31" s="6">
        <v>0.08333333333333333</v>
      </c>
      <c r="D31" s="6">
        <v>0</v>
      </c>
      <c r="E31" s="6">
        <v>0.08333333333333333</v>
      </c>
      <c r="F31" s="6">
        <v>0.12569444444444444</v>
      </c>
      <c r="G31" s="6">
        <v>0</v>
      </c>
      <c r="H31" s="6">
        <v>0.0006944444444444445</v>
      </c>
      <c r="M31" s="1">
        <f t="shared" si="0"/>
        <v>2</v>
      </c>
      <c r="N31" s="1">
        <f t="shared" si="1"/>
        <v>0</v>
      </c>
      <c r="O31" s="2">
        <f t="shared" si="2"/>
        <v>0</v>
      </c>
      <c r="P31" s="2">
        <f t="shared" si="3"/>
        <v>0</v>
      </c>
      <c r="Q31" s="1">
        <f t="shared" si="4"/>
        <v>2</v>
      </c>
      <c r="R31" s="1">
        <f t="shared" si="5"/>
        <v>0</v>
      </c>
      <c r="S31" s="2">
        <f t="shared" si="6"/>
        <v>3</v>
      </c>
      <c r="T31" s="2">
        <f t="shared" si="7"/>
        <v>1</v>
      </c>
      <c r="U31" s="1">
        <f t="shared" si="8"/>
        <v>0</v>
      </c>
      <c r="V31" s="1">
        <f t="shared" si="9"/>
        <v>0</v>
      </c>
      <c r="W31" s="2">
        <f t="shared" si="10"/>
        <v>0</v>
      </c>
      <c r="X31" s="2">
        <f t="shared" si="11"/>
        <v>1</v>
      </c>
      <c r="Y31" s="1">
        <f t="shared" si="12"/>
      </c>
      <c r="Z31" s="1">
        <f t="shared" si="13"/>
      </c>
      <c r="AA31" s="2">
        <f t="shared" si="14"/>
      </c>
      <c r="AB31" s="2">
        <f t="shared" si="15"/>
      </c>
      <c r="AF31" s="1">
        <f t="shared" si="16"/>
        <v>3</v>
      </c>
      <c r="AG31" s="2">
        <f t="shared" si="17"/>
        <v>0</v>
      </c>
      <c r="AH31" s="1">
        <f t="shared" si="18"/>
        <v>0</v>
      </c>
      <c r="AI31" s="2">
        <f t="shared" si="19"/>
        <v>0</v>
      </c>
      <c r="AJ31" s="1">
        <f t="shared" si="20"/>
        <v>0</v>
      </c>
      <c r="AK31" s="2">
        <f t="shared" si="21"/>
        <v>5</v>
      </c>
      <c r="AL31" s="1">
        <f t="shared" si="22"/>
        <v>0</v>
      </c>
      <c r="AM31" s="2">
        <f t="shared" si="23"/>
        <v>0</v>
      </c>
      <c r="AN31">
        <f t="shared" si="24"/>
        <v>8</v>
      </c>
    </row>
    <row r="32" spans="1:40" ht="15">
      <c r="A32" t="s">
        <v>63</v>
      </c>
      <c r="B32">
        <v>30943878</v>
      </c>
      <c r="C32" s="6">
        <v>0.08402777777777777</v>
      </c>
      <c r="D32" s="6">
        <v>0.042361111111111106</v>
      </c>
      <c r="E32" s="6">
        <v>0.08402777777777777</v>
      </c>
      <c r="F32" s="6">
        <v>0.041666666666666664</v>
      </c>
      <c r="G32" s="6">
        <v>0.042361111111111106</v>
      </c>
      <c r="H32" s="6">
        <v>0.04305555555555556</v>
      </c>
      <c r="M32" s="1">
        <f t="shared" si="0"/>
        <v>2</v>
      </c>
      <c r="N32" s="1">
        <f t="shared" si="1"/>
        <v>1</v>
      </c>
      <c r="O32" s="2">
        <f t="shared" si="2"/>
        <v>1</v>
      </c>
      <c r="P32" s="2">
        <f t="shared" si="3"/>
        <v>1</v>
      </c>
      <c r="Q32" s="1">
        <f t="shared" si="4"/>
        <v>2</v>
      </c>
      <c r="R32" s="1">
        <f t="shared" si="5"/>
        <v>1</v>
      </c>
      <c r="S32" s="2">
        <f t="shared" si="6"/>
        <v>1</v>
      </c>
      <c r="T32" s="2">
        <f t="shared" si="7"/>
        <v>0</v>
      </c>
      <c r="U32" s="1">
        <f t="shared" si="8"/>
        <v>1</v>
      </c>
      <c r="V32" s="1">
        <f t="shared" si="9"/>
        <v>1</v>
      </c>
      <c r="W32" s="2">
        <f t="shared" si="10"/>
        <v>1</v>
      </c>
      <c r="X32" s="2">
        <f t="shared" si="11"/>
        <v>2</v>
      </c>
      <c r="Y32" s="1">
        <f t="shared" si="12"/>
      </c>
      <c r="Z32" s="1">
        <f t="shared" si="13"/>
      </c>
      <c r="AA32" s="2">
        <f t="shared" si="14"/>
      </c>
      <c r="AB32" s="2">
        <f t="shared" si="15"/>
      </c>
      <c r="AF32" s="1">
        <f t="shared" si="16"/>
        <v>4</v>
      </c>
      <c r="AG32" s="2">
        <f t="shared" si="17"/>
        <v>0</v>
      </c>
      <c r="AH32" s="1">
        <f t="shared" si="18"/>
        <v>0</v>
      </c>
      <c r="AI32" s="2">
        <f t="shared" si="19"/>
        <v>0</v>
      </c>
      <c r="AJ32" s="1">
        <f t="shared" si="20"/>
        <v>0</v>
      </c>
      <c r="AK32" s="2">
        <f t="shared" si="21"/>
        <v>4</v>
      </c>
      <c r="AL32" s="1">
        <f t="shared" si="22"/>
        <v>0</v>
      </c>
      <c r="AM32" s="2">
        <f t="shared" si="23"/>
        <v>0</v>
      </c>
      <c r="AN32">
        <f t="shared" si="24"/>
        <v>8</v>
      </c>
    </row>
    <row r="33" spans="1:40" ht="15">
      <c r="A33" t="s">
        <v>76</v>
      </c>
      <c r="B33">
        <v>30924551</v>
      </c>
      <c r="C33" s="6">
        <v>0.12638888888888888</v>
      </c>
      <c r="D33" s="6">
        <v>0.08472222222222221</v>
      </c>
      <c r="E33" s="6">
        <v>0.12569444444444444</v>
      </c>
      <c r="F33" s="6">
        <v>0.042361111111111106</v>
      </c>
      <c r="G33" s="6">
        <v>0.08402777777777777</v>
      </c>
      <c r="H33" s="6">
        <v>0.042361111111111106</v>
      </c>
      <c r="M33" s="1">
        <f>_xlfn.IFERROR(IF(C33="","",HOUR(C33)),"")</f>
        <v>3</v>
      </c>
      <c r="N33" s="1">
        <f>_xlfn.IFERROR(IF(C33="","",MINUTE(C33)),"")</f>
        <v>2</v>
      </c>
      <c r="O33" s="2">
        <f>_xlfn.IFERROR(IF(D33="","",HOUR(D33)),"")</f>
        <v>2</v>
      </c>
      <c r="P33" s="2">
        <f>_xlfn.IFERROR(IF(D33="","",MINUTE(D33)),"")</f>
        <v>2</v>
      </c>
      <c r="Q33" s="1">
        <f>_xlfn.IFERROR(IF(E33="","",HOUR(E33)),"")</f>
        <v>3</v>
      </c>
      <c r="R33" s="1">
        <f>_xlfn.IFERROR(IF(E33="","",MINUTE(E33)),"")</f>
        <v>1</v>
      </c>
      <c r="S33" s="2">
        <f>_xlfn.IFERROR(IF(F33="","",HOUR(F33)),"")</f>
        <v>1</v>
      </c>
      <c r="T33" s="2">
        <f>_xlfn.IFERROR(IF(F33="","",MINUTE(F33)),"")</f>
        <v>1</v>
      </c>
      <c r="U33" s="1">
        <f>_xlfn.IFERROR(IF(G33="","",HOUR(G33)),"")</f>
        <v>2</v>
      </c>
      <c r="V33" s="1">
        <f>_xlfn.IFERROR(IF(G33="","",MINUTE(G33)),"")</f>
        <v>1</v>
      </c>
      <c r="W33" s="2">
        <f>_xlfn.IFERROR(IF(H33="","",HOUR(H33)),"")</f>
        <v>1</v>
      </c>
      <c r="X33" s="2">
        <f>_xlfn.IFERROR(IF(H33="","",MINUTE(H33)),"")</f>
        <v>1</v>
      </c>
      <c r="Y33" s="1">
        <f>_xlfn.IFERROR(IF(I33="","",HOUR(I33)),"")</f>
      </c>
      <c r="Z33" s="1">
        <f>_xlfn.IFERROR(IF(I33="","",MINUTE(I33)),"")</f>
      </c>
      <c r="AA33" s="2">
        <f>_xlfn.IFERROR(IF(J33="","",HOUR(J33)),"")</f>
      </c>
      <c r="AB33" s="2">
        <f>_xlfn.IFERROR(IF(J33="","",MINUTE(J33)),"")</f>
      </c>
      <c r="AF33" s="1">
        <f>IF(M$1="",0,IF(M33="",0,IF(AND(M$1=M33,N$1=N33),5,IF(M$1-N$1=M33-N33,4,IF(SIGN(M$1-N$1)=SIGN(M33-N33),3,0)))))</f>
        <v>4</v>
      </c>
      <c r="AG33" s="2">
        <f>IF(O$1="",0,IF(O33="",0,IF(AND(O$1=O33,P$1=P33),5,IF(O$1-P$1=O33-P33,4,IF(SIGN(O$1-P$1)=SIGN(O33-P33),3,0)))))</f>
        <v>0</v>
      </c>
      <c r="AH33" s="1">
        <f>IF(Q$1="",0,IF(Q33="",0,IF(AND(Q$1=Q33,R$1=R33),5,IF(Q$1-R$1=Q33-R33,4,IF(SIGN(Q$1-R$1)=SIGN(Q33-R33),3,0)))))</f>
        <v>0</v>
      </c>
      <c r="AI33" s="2">
        <f>IF(S$1="",0,IF(S33="",0,IF(AND(S$1=S33,T$1=T33),5,IF(S$1-T$1=S33-T33,4,IF(SIGN(S$1-T$1)=SIGN(S33-T33),3,0)))))</f>
        <v>4</v>
      </c>
      <c r="AJ33" s="1">
        <f>IF(U$1="",0,IF(U33="",0,IF(AND(U$1=U33,V$1=V33),5,IF(U$1-V$1=U33-V33,4,IF(SIGN(U$1-V$1)=SIGN(U33-V33),3,0)))))</f>
        <v>3</v>
      </c>
      <c r="AK33" s="2">
        <f>IF(W$1="",0,IF(W33="",0,IF(AND(W$1=W33,X$1=X33),5,IF(W$1-X$1=W33-X33,4,IF(SIGN(W$1-X$1)=SIGN(W33-X33),3,0)))))</f>
        <v>0</v>
      </c>
      <c r="AL33" s="1">
        <f>IF(Y$1="",0,IF(Y33="",0,IF(AND(Y$1=Y33,Z$1=Z33),5,IF(Y$1-Z$1=Y33-Z33,4,IF(SIGN(Y$1-Z$1)=SIGN(Y33-Z33),3,0)))))</f>
        <v>0</v>
      </c>
      <c r="AM33" s="2">
        <f>IF(AA$1="",0,IF(AA33="",0,IF(AND(AA$1=AA33,AB$1=AB33),5,IF(AA$1-AB$1=AA33-AB33,4,IF(SIGN(AA$1-AB$1)=SIGN(AA33-AB33),3,0)))))</f>
        <v>0</v>
      </c>
      <c r="AN33">
        <f>SUM(AF33:AM33)</f>
        <v>11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2021-05-18T08:44:05Z</dcterms:created>
  <dcterms:modified xsi:type="dcterms:W3CDTF">2021-07-13T13:08:17Z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iteId">
    <vt:lpwstr>1e9b61e8-e590-4abc-b1af-24125e330d2a</vt:lpwstr>
  </property>
  <property fmtid="{D5CDD505-2E9C-101B-9397-08002B2CF9AE}" pid="4" name="MSIP_Label_958510b9-3810-472f-9abf-3a689c488070_Owner">
    <vt:lpwstr>thomas-c.wagner@db.com</vt:lpwstr>
  </property>
  <property fmtid="{D5CDD505-2E9C-101B-9397-08002B2CF9AE}" pid="5" name="MSIP_Label_958510b9-3810-472f-9abf-3a689c488070_SetDate">
    <vt:lpwstr>2021-05-18T08:50:02.1302868Z</vt:lpwstr>
  </property>
  <property fmtid="{D5CDD505-2E9C-101B-9397-08002B2CF9AE}" pid="6" name="MSIP_Label_958510b9-3810-472f-9abf-3a689c488070_Name">
    <vt:lpwstr>Public</vt:lpwstr>
  </property>
  <property fmtid="{D5CDD505-2E9C-101B-9397-08002B2CF9AE}" pid="7" name="MSIP_Label_958510b9-3810-472f-9abf-3a689c488070_Application">
    <vt:lpwstr>Microsoft Azure Information Protection</vt:lpwstr>
  </property>
  <property fmtid="{D5CDD505-2E9C-101B-9397-08002B2CF9AE}" pid="8" name="MSIP_Label_958510b9-3810-472f-9abf-3a689c488070_ActionId">
    <vt:lpwstr>92a0b395-e8d3-49a0-aacf-03eec2f13dcf</vt:lpwstr>
  </property>
  <property fmtid="{D5CDD505-2E9C-101B-9397-08002B2CF9AE}" pid="9" name="MSIP_Label_958510b9-3810-472f-9abf-3a689c488070_Extended_MSFT_Method">
    <vt:lpwstr>Manual</vt:lpwstr>
  </property>
  <property fmtid="{D5CDD505-2E9C-101B-9397-08002B2CF9AE}" pid="10" name="db.comClassification">
    <vt:lpwstr>Public</vt:lpwstr>
  </property>
</Properties>
</file>